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mc:AlternateContent xmlns:mc="http://schemas.openxmlformats.org/markup-compatibility/2006">
    <mc:Choice Requires="x15">
      <x15ac:absPath xmlns:x15ac="http://schemas.microsoft.com/office/spreadsheetml/2010/11/ac" url="D:\"/>
    </mc:Choice>
  </mc:AlternateContent>
  <xr:revisionPtr revIDLastSave="0" documentId="13_ncr:1_{D3280764-56EF-4F9B-832F-0FF534ECAD4F}" xr6:coauthVersionLast="37" xr6:coauthVersionMax="37" xr10:uidLastSave="{00000000-0000-0000-0000-000000000000}"/>
  <bookViews>
    <workbookView xWindow="-90" yWindow="-90" windowWidth="7110" windowHeight="10380" tabRatio="967" firstSheet="1" activeTab="1" xr2:uid="{00000000-000D-0000-FFFF-FFFF00000000}"/>
  </bookViews>
  <sheets>
    <sheet name="DEKAN FEBI" sheetId="28" state="hidden" r:id="rId1"/>
    <sheet name="TW-1 Perpustakaan 22" sheetId="55" r:id="rId2"/>
  </sheets>
  <calcPr calcId="179021"/>
  <extLst>
    <ext uri="GoogleSheetsCustomDataVersion1">
      <go:sheetsCustomData xmlns:go="http://customooxmlschemas.google.com/" r:id="" roundtripDataSignature="AMtx7mha/JxU1Az16qnzrW6ajblY/sMeLg=="/>
    </ext>
  </extLst>
</workbook>
</file>

<file path=xl/calcChain.xml><?xml version="1.0" encoding="utf-8"?>
<calcChain xmlns="http://schemas.openxmlformats.org/spreadsheetml/2006/main">
  <c r="Q17" i="55" l="1"/>
  <c r="Q18" i="55"/>
  <c r="T19" i="55"/>
  <c r="Q20" i="55"/>
  <c r="K21" i="55"/>
  <c r="N21" i="55"/>
  <c r="Q21" i="55"/>
  <c r="T21" i="55"/>
  <c r="K22" i="55"/>
  <c r="N22" i="55"/>
  <c r="Q22" i="55"/>
  <c r="T22" i="55"/>
  <c r="K23" i="55"/>
  <c r="N23" i="55"/>
  <c r="Q23" i="55"/>
  <c r="T23" i="55"/>
  <c r="K11" i="55"/>
  <c r="N11" i="55"/>
  <c r="Q11" i="55"/>
  <c r="T11" i="55"/>
  <c r="T12" i="55"/>
  <c r="Q13" i="55"/>
  <c r="K14" i="55"/>
  <c r="N14" i="55"/>
  <c r="Q14" i="55"/>
  <c r="T14" i="55"/>
  <c r="N15" i="55"/>
  <c r="T15" i="55"/>
  <c r="N8" i="55"/>
  <c r="Q8" i="55"/>
  <c r="T8" i="55"/>
  <c r="K10" i="55"/>
  <c r="N10" i="55"/>
  <c r="Q10" i="55"/>
  <c r="T10" i="55"/>
  <c r="T7" i="55"/>
  <c r="Q7" i="55"/>
  <c r="N7" i="55"/>
  <c r="K7" i="55"/>
  <c r="N24" i="55" l="1"/>
  <c r="K24" i="55"/>
  <c r="T24" i="55"/>
  <c r="Q24" i="55"/>
  <c r="G399" i="28"/>
  <c r="E399" i="28"/>
  <c r="G394" i="28"/>
  <c r="E394" i="28"/>
  <c r="E283" i="28"/>
  <c r="E282" i="28"/>
  <c r="E280" i="28"/>
  <c r="E279" i="28"/>
  <c r="G268" i="28"/>
  <c r="G193" i="28"/>
  <c r="G183" i="28"/>
  <c r="G153" i="28"/>
  <c r="F153" i="28"/>
  <c r="G148" i="28"/>
  <c r="F148" i="28"/>
  <c r="G137" i="28"/>
  <c r="F137" i="28"/>
  <c r="G31" i="28"/>
  <c r="E31" i="28"/>
  <c r="E16" i="28"/>
  <c r="E15" i="28"/>
  <c r="E14" i="28"/>
  <c r="E13" i="28"/>
  <c r="I11" i="28"/>
  <c r="G11" i="28"/>
  <c r="I10" i="28"/>
  <c r="G10" i="28"/>
  <c r="I9" i="28"/>
  <c r="G9" i="28"/>
  <c r="I8" i="28"/>
  <c r="G8" i="28"/>
  <c r="F7" i="28"/>
  <c r="G7" i="28" l="1"/>
</calcChain>
</file>

<file path=xl/sharedStrings.xml><?xml version="1.0" encoding="utf-8"?>
<sst xmlns="http://schemas.openxmlformats.org/spreadsheetml/2006/main" count="1306" uniqueCount="404">
  <si>
    <t>PERJANJIAN KINERJA TAHUN 2020</t>
  </si>
  <si>
    <t>Indikator Kinerja Utama</t>
  </si>
  <si>
    <t>Periode Semester Genap TA 2019/ 2020 s/d Semester Ganjil TA 2020/ 2021</t>
  </si>
  <si>
    <t>Sasaran</t>
  </si>
  <si>
    <t>Target Visi Misi</t>
  </si>
  <si>
    <t>Basis</t>
  </si>
  <si>
    <t>Meningkatnya persentase jumlah mahasiswa asing terhadap jumlah seluruh mahasiswa, minimal 0,5% x total mahasiswa aktif</t>
  </si>
  <si>
    <t>Basis Akreditasi</t>
  </si>
  <si>
    <t>Basis Tusi &amp; Akreditasi</t>
  </si>
  <si>
    <t>Persentase lulusan dgn IPK minimal 3,25 yang lulus tepat waktu</t>
  </si>
  <si>
    <t>Ket</t>
  </si>
  <si>
    <t>17500 Eks</t>
  </si>
  <si>
    <t>Basis Tusi</t>
  </si>
  <si>
    <t>Meningkatnya pemerataan akses Pendidikan Tinggi Keagamaan Islam</t>
  </si>
  <si>
    <t>a.</t>
  </si>
  <si>
    <t>35 : 1</t>
  </si>
  <si>
    <t>Jumlah penelitian dengan biaya dalam negeri di luar PT (minimal 100% dari dosen tetap yaitu 100% dari 411 = 411)</t>
  </si>
  <si>
    <t>Jumlah penelitian dengan biaya dari PT atau mandiri (minimal 200% dari dosen tetap yaitu 100% dari 411 = 822)</t>
  </si>
  <si>
    <t xml:space="preserve">Jumlah publikasi pada jurnal internasional bereputasi </t>
  </si>
  <si>
    <t>Meningkatnya jumlah luaran penelitian/ PkM dalam bentuk Teknologi Tepat Guna, Produk (Produk Terstandarisasi, Produk Tersertifikasi), Karya Seni, Rekayasa Sosial)</t>
  </si>
  <si>
    <t>Jumlah ruang kuliah dalam kondisi baik (memenuhi standar)</t>
  </si>
  <si>
    <t>Ya</t>
  </si>
  <si>
    <t>Jumlah ruang unit kegiatan mahasiswa</t>
  </si>
  <si>
    <t>Rasio luas ruang kerja dosen</t>
  </si>
  <si>
    <t>1 : 0.82 M2</t>
  </si>
  <si>
    <t>Rasio luas ruang baca dengan jumlah pemustaka</t>
  </si>
  <si>
    <t xml:space="preserve">b. </t>
  </si>
  <si>
    <t>1 : 175 M2</t>
  </si>
  <si>
    <t>Meningkatnya kualitas layanan Pendidikan Tinggi Keagamaan Islam</t>
  </si>
  <si>
    <t>Jumlah lulusan yang bekerja pada lembaga internasional/multinasional</t>
  </si>
  <si>
    <t>Jumlah mahasiswa peraih emas tingkat nasional dan internasional</t>
  </si>
  <si>
    <t>Jumlah kerjasama yang berimplikasi pada meningkatnya jumlah mahasiswa asing</t>
  </si>
  <si>
    <t xml:space="preserve">Jumlah tindak lanjut kerjasama dalam bentuk  editor/reviewer </t>
  </si>
  <si>
    <t>Jumlah program studi yang menerapkan kurikulum KKNI</t>
  </si>
  <si>
    <t>Rata-rata lama studi mahasiswa S1</t>
  </si>
  <si>
    <t>9 Semester</t>
  </si>
  <si>
    <t>8 Semester</t>
  </si>
  <si>
    <t>Rata-rata indeks prestasi kumulatif mahasiswa S1</t>
  </si>
  <si>
    <t>Jumlah jurnal internasional terakreditasi yang dilanggan</t>
  </si>
  <si>
    <t>Meningkatnya kualitas sarana prasarana Pendidikan Tinggi Keagamaan Islam</t>
  </si>
  <si>
    <t>Persentase kegiatan untuk meningkatkan animo calon mahasiswa (12% dari kegiatan)</t>
  </si>
  <si>
    <t>Jumlah koleksi buku di perpustakaan</t>
  </si>
  <si>
    <t>Fakultas, Akademik</t>
  </si>
  <si>
    <t>Ada</t>
  </si>
  <si>
    <t>Meningkatnya animo calon mahasiswa yang ditunjukkan dengan peningkatan signifikan (&gt; 10%) pendaftar</t>
  </si>
  <si>
    <t>Jumlah sarana dan prasarana untuk civitas akademika berkebutuhan khusus yang memenuhi standar (difabel, laktasi, penitipan anak)</t>
  </si>
  <si>
    <t>Rasio luas ruang ibadah dengan jumlah civitas akademika</t>
  </si>
  <si>
    <t>1 : 0.9 M2</t>
  </si>
  <si>
    <t>Meningkatnya kualitas dan kualifikasi pendidik dan tenaga kependidikan Pendidikan Tinggi Keagamaan Islam</t>
  </si>
  <si>
    <t>Persentase dosen berkualifikasi pendidikan S3</t>
  </si>
  <si>
    <t>Persentase dosen bersertifikat pendidik</t>
  </si>
  <si>
    <t>Jumlah guru besar</t>
  </si>
  <si>
    <t>Jumlah tenaga kependidikan penerima beasiswa S2</t>
  </si>
  <si>
    <t>Fakultas, LPM</t>
  </si>
  <si>
    <t>Jumlah dosen yang mengikuti forum ilmiah tingkat internasional</t>
  </si>
  <si>
    <t>Jumlah riset/ penelitian yang dilaksanakan</t>
  </si>
  <si>
    <t>Jumlah Hak Kekayaan Intelektual (HKI) yang didaftarkan</t>
  </si>
  <si>
    <t>Jumlah jurnal terakreditasi nasional yang dimiliki</t>
  </si>
  <si>
    <t>Meningkatnya relevansi dan daya saing Pendidikan Tinggi Keagamaan Islam</t>
  </si>
  <si>
    <t>Jumlah mahasiswa yang mengikuti program pemagangan ke dunia usaha/ dunia industri</t>
  </si>
  <si>
    <t>jumlah prodi di fakultas target A / jumlah prodi di masing-masing fakultas</t>
  </si>
  <si>
    <t>Persentase lulusan yang langsung bekerja</t>
  </si>
  <si>
    <t>6 bulan</t>
  </si>
  <si>
    <t>Jumlah penelitian/ riset yang bekerjasama dengan dunia usaha/ dunia industri</t>
  </si>
  <si>
    <t>Meningkatnya tata kelola kelembagaan dan otonomi Pendidikan Tinggi Keagamaan Islam</t>
  </si>
  <si>
    <t>jumlah prodi di fakultas target B / jumlah prodi di masing-masing fakultas</t>
  </si>
  <si>
    <t>Persentase ketercapaian volume output dalam RKA-KL</t>
  </si>
  <si>
    <t>Persentase capaian kinerja anggaran dalam aplikasi SMART-DJA</t>
  </si>
  <si>
    <t>Jumlah SOP yang dihasilkan</t>
  </si>
  <si>
    <t>Persentase peningkatan target PNBP tahun 2021</t>
  </si>
  <si>
    <t>Jumlah kemitraan dalam pendanaan PTKIN dengan pemerintah dan industri</t>
  </si>
  <si>
    <t>Jambi,     Januari 2020</t>
  </si>
  <si>
    <t>Mengkoordinasikan simulasi dokumen akreditasi PS dan lembaga sebelum sapto</t>
  </si>
  <si>
    <t xml:space="preserve">Mengecek dokumen sarpras akreditasi </t>
  </si>
  <si>
    <t>Fakultas, LPM, Umum</t>
  </si>
  <si>
    <t>Memeriksa dan mengusulkan ke Rektor atas dokumen akreditasi sebelum sapto</t>
  </si>
  <si>
    <t xml:space="preserve">Memimpin rapat evalusasi sosialisasi </t>
  </si>
  <si>
    <t>Mengkoordinasikan pembuatan kalender akademik</t>
  </si>
  <si>
    <t>Penerapan standar mutu AUN QA dalam pembelajaran</t>
  </si>
  <si>
    <t>Su'aidi</t>
  </si>
  <si>
    <t>Jumlah artikel tersitasi (meningkat 100%)</t>
  </si>
  <si>
    <t>Persentase lulusan yang langsung bekerja (12,5% dari jumlah lulusan)</t>
  </si>
  <si>
    <t>6 Bulan</t>
  </si>
  <si>
    <t>Kesesuaian bidang kerja lulusan dengan bidang studi (instrumen tracer study)</t>
  </si>
  <si>
    <t>Jumlah lulusan yang bekerja pada lembaga nasional</t>
  </si>
  <si>
    <t>Jumlah tindak lanjut kerjasama dalam bentuk  invited speaker</t>
  </si>
  <si>
    <t>1 : 10</t>
  </si>
  <si>
    <t>LP2M &amp; Fakultas</t>
  </si>
  <si>
    <t>LP2M</t>
  </si>
  <si>
    <t>Karya Dosen dan Mahasiswa di Fakultas Masing-masing melalui pustakwan fakultas/pasca</t>
  </si>
  <si>
    <t>Indeks Kepuasan Mahasiswa meningkat (Skala 1 s/d 5)</t>
  </si>
  <si>
    <t>Jumlah lulusan yang bekerja pada lembaga daerah/wilayah</t>
  </si>
  <si>
    <t>jumlah akun sinta dosen (meningkat 30,2% dari kondisi eksisting 202 = 263)</t>
  </si>
  <si>
    <t>Persiapan, finalisasi, dan evaluasi wisuda</t>
  </si>
  <si>
    <t>Mengevaluasi sinkron antara naskah soal ujian semester dengan capaian kompetensi</t>
  </si>
  <si>
    <t>Melaksanakan tugas kedinasan lain yang diperintahkan oleh atasan baik tertulis maupun lisan</t>
  </si>
  <si>
    <t>Mengikuti upacara</t>
  </si>
  <si>
    <t>Menghadiri rapat</t>
  </si>
  <si>
    <t>1x per bulan</t>
  </si>
  <si>
    <t>per triwulan</t>
  </si>
  <si>
    <t>Rektor,</t>
  </si>
  <si>
    <t>DEKAN FAKULTAS EKONOMI DAN BISNIS ISLAM</t>
  </si>
  <si>
    <t>Kondisi Existing Fakultas (2019)</t>
  </si>
  <si>
    <t>Target Fakultas 2020</t>
  </si>
  <si>
    <t>Turunan IKU</t>
  </si>
  <si>
    <t>PENJELASAN TARGET FAKULTAS</t>
  </si>
  <si>
    <t>Jumlah mahasiswa baru yang diterima:</t>
  </si>
  <si>
    <t>Target = ((12% x Kondisi Existing)+ kondisi existing))</t>
  </si>
  <si>
    <t>WD1</t>
  </si>
  <si>
    <t>Prodi Ekonomi Syariah</t>
  </si>
  <si>
    <t>Turun 19,7%</t>
  </si>
  <si>
    <t>Prodi Perbankan Syariah</t>
  </si>
  <si>
    <t>Naik 111%</t>
  </si>
  <si>
    <t>Prodi Akuntansi Syariah</t>
  </si>
  <si>
    <t>Naik 101%</t>
  </si>
  <si>
    <t>Prodi Manajemen Keuangan Syariah</t>
  </si>
  <si>
    <t>Naik 25%</t>
  </si>
  <si>
    <t>Jumlah mahasiswa baru yang mendaftar seleksi awal masuk / Jumlah mahasiswa baru yang diterima</t>
  </si>
  <si>
    <t>3 : 1</t>
  </si>
  <si>
    <t>Perbandingan mahasiswa baru yang mendaftar/ yang diterima adalah 3:1</t>
  </si>
  <si>
    <t>?</t>
  </si>
  <si>
    <t>c</t>
  </si>
  <si>
    <t>Target mahasiswa asing/ jumlah mahasiswa aktif</t>
  </si>
  <si>
    <t>WD3</t>
  </si>
  <si>
    <t>12% x …….(kegiatan masing-masing fakultas)</t>
  </si>
  <si>
    <t>Jumlah mahasiswa penerima BIDIKMISI (2020 ganti nama menjadi KIP)</t>
  </si>
  <si>
    <t>100% dari Kuota</t>
  </si>
  <si>
    <t>Juknis baru KIP belum ada</t>
  </si>
  <si>
    <t>Jumlah mahasiswa penerima beasiswa prestasi dan akademik.</t>
  </si>
  <si>
    <t>Jumlah mahasiswa penerima beasiswa Tahfidz Qur'an</t>
  </si>
  <si>
    <t>Jumlah mahasiswa penerima beasiswa hasil kerjasama dengan lembaga/ dunia usaha</t>
  </si>
  <si>
    <t>Target Jumlah pendaftar = (10% X Jumlah kondisi existing)+ Kondisi Existing</t>
  </si>
  <si>
    <t>Persentase program studi terakreditasi A</t>
  </si>
  <si>
    <t>Persentase program studi terakreditasi B</t>
  </si>
  <si>
    <t>jumlah prodi di fakultas target menerapkan KKNI / jumlah prodi di masing-masing fakultas</t>
  </si>
  <si>
    <t>Moderasi Islam Dalam Proses Pembelajaran</t>
  </si>
  <si>
    <t>Belum</t>
  </si>
  <si>
    <t>3.47</t>
  </si>
  <si>
    <t>3.30</t>
  </si>
  <si>
    <t>Jumlah target = 85% dari jumlah mahasiswa aktif fakultas</t>
  </si>
  <si>
    <t>12 Bulan</t>
  </si>
  <si>
    <t>Jumlah target = 60% dari jumlah mahasiswa aktif fakultas</t>
  </si>
  <si>
    <t>Jumlah target = 20% dari jumlah mahasiswa aktif fakultas</t>
  </si>
  <si>
    <t>Bisa dijelaskan persentase ini</t>
  </si>
  <si>
    <t>Data perpustakaan pusat, namun disarankan prodi memiliki jurnal juga</t>
  </si>
  <si>
    <t>Indeks kepuasan masyarakat meningkat (Skala 1 s/d 5)</t>
  </si>
  <si>
    <t>WD2</t>
  </si>
  <si>
    <t>Terdapat laboratorium dengan sarana prasarana memenuhi standar</t>
  </si>
  <si>
    <t>3209 Eks</t>
  </si>
  <si>
    <t>3409 Eks</t>
  </si>
  <si>
    <t>Jumlah koleksi e-book di perpustakaan Fakultas</t>
  </si>
  <si>
    <t>100 Judul</t>
  </si>
  <si>
    <t>1 Unit</t>
  </si>
  <si>
    <t>4 Unit</t>
  </si>
  <si>
    <t>2 sarana dan prasarana tingkat Universitas</t>
  </si>
  <si>
    <t>Pelaporan keuangan sesuai standar</t>
  </si>
  <si>
    <t>WTP</t>
  </si>
  <si>
    <t>Penerapan sistem Informasi Manajemen Perguruan Tinggi</t>
  </si>
  <si>
    <t>Persentase aset BMN yang terdata</t>
  </si>
  <si>
    <t>Kondisi BMN dalam keadaan baik</t>
  </si>
  <si>
    <t>Adanya evaluasi layanan secara berkala yang hasilnya ditindak lanjuti untuk penyempurnaan sistem informasi</t>
  </si>
  <si>
    <t>Minor</t>
  </si>
  <si>
    <t>Indeks kebersihan unit kerja (skala 1 sd 5)</t>
  </si>
  <si>
    <t>Tersedianya layanan kemahasiswaan minimal 3 aspek/bidang</t>
  </si>
  <si>
    <t xml:space="preserve">Rata-rata temuan audit AMI </t>
  </si>
  <si>
    <t>Jumlah dana untuk koleksi buku di perpustakaan</t>
  </si>
  <si>
    <t>0 Rupiah</t>
  </si>
  <si>
    <t>(target dosen tetap di Prodi berkualifikasi S3 / jumlah dosen tetap fakultas) x 100</t>
  </si>
  <si>
    <t>(target dosen tetap bersertifikat pendidik/ jumlah dosen tetap fakultas) x 100</t>
  </si>
  <si>
    <t>(target dosen tetap di Prodi bergelar Guru Besar / jumlah dosen tetap fakultas) x 100</t>
  </si>
  <si>
    <t>(target dosen tetap di Prodi dengan jabatan akademik lektor kepala / jumlah dosen tetap fakultas) x 100</t>
  </si>
  <si>
    <t>(target dosen tetap di Prodi yang mengikuti forum ilmiah tingkat internasional / jumlah dosen tetap fakultas) x 100</t>
  </si>
  <si>
    <t>Frekuensi kegiatan seminar/ workshop/ diskusi ilmiah meningkat</t>
  </si>
  <si>
    <t>(target kegiatan seminar atau workshop atau diskusi ilmiah / jumlah kegiatan) x 100</t>
  </si>
  <si>
    <t>Jumlah dosen yang menjadi visiting professor/visiting lecture di perguruan tinggi nasional/ internasional.</t>
  </si>
  <si>
    <t>10% x Total Dosen</t>
  </si>
  <si>
    <t>Basis Akreditasi (Jumlah Pengakuan / Jumlah DT = Minimal 0,1)</t>
  </si>
  <si>
    <t>(target dosen tetap di Prodi yang menjadi visiting profesor di PT Nasional atau Internasional / jumlah dosen tetap fakultas) x 100</t>
  </si>
  <si>
    <t>Jumlah dosen yang menjadi staf ahli di lembaga tingkat nasional/ internasional.</t>
  </si>
  <si>
    <t>(target dosen tetap di Prodi yang menjadi staf ahli di lembaga Nasional atau Internasional / jumlah dosen tetap fakultas) x 100</t>
  </si>
  <si>
    <t>Jumlah dosen yang menjadi editor atau mitra bestari pada jurnal nasional terakreditasi/ jurnal internasional bereputasi.</t>
  </si>
  <si>
    <t>(target dosen tetap di Prodi yang menjadi editor atau mitra bestari pada jurnal nasional terakreditasi atau jurnal internasional/ jumlah dosen tetap fakultas) x 100</t>
  </si>
  <si>
    <t>Rekrutmen dosen memenuhi jumlah dosen minimal 12 per program studi</t>
  </si>
  <si>
    <t>Jumlah dosen yang mendapat penghargaan atas prestasi dan kinerja di tingkat nasional/ internasional.</t>
  </si>
  <si>
    <t>(target dosen tetap di Prodi yang mendapat penghargaan prestasi dan kinerja tingkat nasional atau internasional/ jumlah dosen tetap fakultas) x 100</t>
  </si>
  <si>
    <t>Meningkatnya kuantitas dan kualitas hasil penelitian/ riset Pendidikan Tinggi Keagamaan Islam</t>
  </si>
  <si>
    <t>Jumlah dana untuk riset/ penelitian yang dilaksanakan</t>
  </si>
  <si>
    <t>Rasio jumlah mahasiswa PS terhadap jumlah DTPS (Range 20-30 = Skor Akreditasi)</t>
  </si>
  <si>
    <t>61 : 1</t>
  </si>
  <si>
    <t>71 : 1</t>
  </si>
  <si>
    <t>Rasio disarankan untuk target akreditasi A bukan 35:1</t>
  </si>
  <si>
    <t>106 : 1</t>
  </si>
  <si>
    <t>98 : 1</t>
  </si>
  <si>
    <t>36 : 1</t>
  </si>
  <si>
    <t>56 : 1</t>
  </si>
  <si>
    <t>40 : 1</t>
  </si>
  <si>
    <t>65 : 1</t>
  </si>
  <si>
    <t>57 : 1</t>
  </si>
  <si>
    <t>Persentase jumlah dosen tidak tetap maksimal 10 % dari keseluruhan dosen (DT dan Non-DT)</t>
  </si>
  <si>
    <t>(target dosen tidak tetap / jumlah dosen tetap fakultas) x 100</t>
  </si>
  <si>
    <t>Rasio jumlah pembimbing utama yang membimbing &lt;= 10 mahasiswa terhadap jumlah seluruh pembimbing utama.</t>
  </si>
  <si>
    <t>1 : 17</t>
  </si>
  <si>
    <t>Jumlah tenaga kependidikan yang tersertifikasi (laboran, pustakawan, bendaharawan dan arsiparis)</t>
  </si>
  <si>
    <t>Tenaga kependidikan yang mengikuti kegiatan pengembangan profesionalitas bertambah</t>
  </si>
  <si>
    <t>Basis Akreditasi (7.7% x Total Dosen x Rp 1.500.000)</t>
  </si>
  <si>
    <t>(target dosen tetap yang melakukan riset atau penelitian / jumlah dosen tetap fakultas) x 100</t>
  </si>
  <si>
    <t>Jumlah publikasi pada jurnal terakreditasi nasional</t>
  </si>
  <si>
    <t>Jumlah publikasi dosen tetap di seminar internasional (prosiding yang terbit)</t>
  </si>
  <si>
    <t>7.7%</t>
  </si>
  <si>
    <t>(target dosen tetap dengan publikasi di Seminar Internasional / jumlah dosen tetap fakultas) x 100</t>
  </si>
  <si>
    <t>Jumlah dana Hak Paten yang didaftarkan</t>
  </si>
  <si>
    <t>(target dosen tetap dengan HKI/ jumlah dosen tetap fakultas) x 100</t>
  </si>
  <si>
    <t>Jumlah penelitian dosen yang didanai oleh luar negeri, 10% dari jumlah dosen</t>
  </si>
  <si>
    <t>Opini auditor eksternal</t>
  </si>
  <si>
    <t>Nilai nominal temuan audit BPK dan Irjen nihil</t>
  </si>
  <si>
    <t>Persentasi penganggaran  untuk promosi lembaga</t>
  </si>
  <si>
    <t>Persentasi penganggaran  untuk promosi lembaga keluar negeri</t>
  </si>
  <si>
    <t>(target dosen tetap yang mendapat penelitian dengan biaya dalam negeri di luar PT/ jumlah dosen tetap fakultas) x 100</t>
  </si>
  <si>
    <t>Jumlah perolehan dana dari mahasiswa maksimal 40% dari total dana Lembaga</t>
  </si>
  <si>
    <t>Persentase perolehan dana perguruan tinggi yang bersumber selain dari mahasiswa dan kementerian/ lembaga terhadap total perolehan dana perguruan tinggi (minimal 10%)</t>
  </si>
  <si>
    <t>Persentase rata-rata dana operasional proses pembelajaran/ mahasiswa/ tahun (minimal 20%)</t>
  </si>
  <si>
    <t>(target dosen tetap yang mendapat penelitian dengan biaya dari PT/ mandiri/ jumlah dosen tetap fakultas) x 100</t>
  </si>
  <si>
    <t>18.7%</t>
  </si>
  <si>
    <t>21.4%</t>
  </si>
  <si>
    <t>Meningkatnya dokumen/ artikel di repository</t>
  </si>
  <si>
    <t>46.2%</t>
  </si>
  <si>
    <t>87.5%</t>
  </si>
  <si>
    <t>17,5 Jt</t>
  </si>
  <si>
    <t>Jumlah dana publikasi pada jurnal terakreditasi nasional</t>
  </si>
  <si>
    <t>6 jt</t>
  </si>
  <si>
    <t>12 jt</t>
  </si>
  <si>
    <t>5 jt</t>
  </si>
  <si>
    <t>Jumlah dana publikasi dosen tetap di seminar internasional (prosiding yang terbit)</t>
  </si>
  <si>
    <t>Persentase penggunaan dana penelitian terhadap total dana perguruan tinggi (minimal 5%)</t>
  </si>
  <si>
    <t>Persentase penggunaan dana PkM terhadap total dana perguruan tinggi (minimal 1%)</t>
  </si>
  <si>
    <t>Data perpustakaan pusat</t>
  </si>
  <si>
    <t>5,6 jt</t>
  </si>
  <si>
    <t>Basis Tusi &amp; Akreditasi. Rp 500.000 per HKI</t>
  </si>
  <si>
    <t>Merumuskan proker bidang administrasi umum, perencanaan dan keuangan</t>
  </si>
  <si>
    <t>data ini berbeda dari data yang ada 687</t>
  </si>
  <si>
    <t>Mengkoordinasikan kegiatan bidang administrasi dan umum</t>
  </si>
  <si>
    <t>(target dosen tetap yang melakukan PkM dalam negeri/ jumlah dosen tetap fakultas) x 100</t>
  </si>
  <si>
    <t>Jumlah pengabdian kepada masyarakat (PkM) dengan biaya PT atau mandiri, 100% dari jumlah dosen yaitu 100% dari 37 = 37</t>
  </si>
  <si>
    <t>Mengkoordinasikan penyusunan Monev dan LAKIP</t>
  </si>
  <si>
    <t>Mengkoordinasi penyusunan rumusan pagu anggaran per unit</t>
  </si>
  <si>
    <t>(target lulusan langsung bekerja/ jumlah lulusan fakultas) x 100 setelah 6 bulan kelulusan</t>
  </si>
  <si>
    <t>Menetapkan tarif layanan umum</t>
  </si>
  <si>
    <t>Merumuskan UKT</t>
  </si>
  <si>
    <t>Merencanakan pembagian BOPTN</t>
  </si>
  <si>
    <t>Mengkoordinasikan penyusunan revisi anggaran I-VI EMIS, Profil, statistik, dan EMPA</t>
  </si>
  <si>
    <t>Memimpin kegiatan baperjakat dalam rangka promosi dan mutasi</t>
  </si>
  <si>
    <t>Mengkoordinasikan penegakan disiplin pegawai</t>
  </si>
  <si>
    <t>Mengkoordinasikan penyusunan SOP</t>
  </si>
  <si>
    <t>Mengkoordinasikan penyususan evaluasi jabatan dan uraian tugas</t>
  </si>
  <si>
    <t>Mengkoordinasikan revisi ortaker</t>
  </si>
  <si>
    <t>Mengkoordinasikan penyusunan tata persuratan</t>
  </si>
  <si>
    <t>Mengkoordinasikan perhimpunan data (UTIPS)</t>
  </si>
  <si>
    <t>Tindak lanjut MoU dengan lembaga lokal dan nasional</t>
  </si>
  <si>
    <t>Mengkordinasikan pengembangan unit usaha/bisnis</t>
  </si>
  <si>
    <t>Tindak lanjut MoU dengan lembaga internasional</t>
  </si>
  <si>
    <t>Menindaklanjuti surat statuter dan non statuter</t>
  </si>
  <si>
    <t>Ketersediaan layanan kemahasiswaan di bidang: (1) penalaran, minat dan bakat, (2) bimbingan karir dan kewirausahaan, dan (3) kesejahteraan (bimbingan dan konseling, layanan beasiswa, dan layanan kesehatan).</t>
  </si>
  <si>
    <t>ada</t>
  </si>
  <si>
    <t>Ketersediaan dokumen perencanaan pengembangan jejaring dan kemitraan yang ditetapkan untuk mencapai visi, misi dan tujuan strategis institusi</t>
  </si>
  <si>
    <t>Ketersediaan bukti monitoring dan evaluasi pelaksanaan program kemitraan, tingkat kepuasan mitra kerjasama yang diukur dengan instrumen yang sahih, serta upaya perbaikan mutu jejaring dan kemitraan untuk menjamin ketercapaian visi, misi dan tujuan strategis.</t>
  </si>
  <si>
    <t>Ketersediaan data jumlah, lingkup, relevansi, dan kebermanfaatan kerjasama</t>
  </si>
  <si>
    <t>Jumlah Kerjasama internasional bidang tridarma PT minimal 4 kerjasama</t>
  </si>
  <si>
    <t>Jumlah kerjasama yang mendukung masuknya mahasiswa</t>
  </si>
  <si>
    <t>Jumlah kerjasama yang berdampak pada pertambahan jumlah mahasiswa asing</t>
  </si>
  <si>
    <t>Jumlah tindak lanjut kerjasama dalam bentuk visiting professor/visiting lecture</t>
  </si>
  <si>
    <t>Jumlah tindak lanjut kerjasama dalam bentuk staf ahli</t>
  </si>
  <si>
    <t>Jumlah prestasi akademik mahasiswa di tingkat internasional</t>
  </si>
  <si>
    <t>(target fakultas dalam prestasi akademik mahasiswa di tingkat internasional/ jumlah mahasiswa masing-masing fakultas) x 100</t>
  </si>
  <si>
    <t>Jumlah prestasi akademik mahasiswa di tingkat nasional</t>
  </si>
  <si>
    <t>(target fakultas dalam prestasi akademik mahasiswa di tingkat nasional/ jumlah mahasiswa masing-masing fakultas) x 100</t>
  </si>
  <si>
    <t>Jumlah prestasi akademik mahasiswa di tingkat wilayah/lokal</t>
  </si>
  <si>
    <t>Jumlah prestasi non-akademik mahasiswa di tingkat internasional</t>
  </si>
  <si>
    <t>Jumlah prestasi non-akademik mahasiswa di tingkat nasional</t>
  </si>
  <si>
    <t>Jumlah prestasi non-akademik mahasiswa di tingkat wilayah/lokal</t>
  </si>
  <si>
    <t>Jumlah Prodi Baru yang dibuka</t>
  </si>
  <si>
    <t>Isi jika ada</t>
  </si>
  <si>
    <t>Jumlah prodi yang berkembang menjadi fakultas</t>
  </si>
  <si>
    <t>ya</t>
  </si>
  <si>
    <t>1 lembaga</t>
  </si>
  <si>
    <t>Mengkoordinir evaluasi/upgrade buku pedoman akademik</t>
  </si>
  <si>
    <t>Mengkoordinir evaluasi/upgrade silabus akademik</t>
  </si>
  <si>
    <t>Mengkoordinir kuliah umum</t>
  </si>
  <si>
    <t>Ketersediaan Rencana Pengembangan/ Renstra Fakultas/ RKT</t>
  </si>
  <si>
    <t>Data Tingkat Universitas</t>
  </si>
  <si>
    <t>Persentase penurunan nominal temuan audit BPK dan Irjen</t>
  </si>
  <si>
    <t>Nihil</t>
  </si>
  <si>
    <t>Jumlah rata-rata dana PkM dosen/ tahun (minimal 5 juta)</t>
  </si>
  <si>
    <t>Meningkatnya persentase penggunaan dana penelitian terhadap total dana perguruan tinggi (minimal 5%)</t>
  </si>
  <si>
    <t>Jumlah anggaran kerjasama (MoU dan MoA)</t>
  </si>
  <si>
    <t>Mengkoordinasikan kegiatan bidang perencanaan dan keuangan: Renstra</t>
  </si>
  <si>
    <t>WD2,3</t>
  </si>
  <si>
    <t>Mengevaluasi tingkat kedisiplinan dosen fakultas</t>
  </si>
  <si>
    <t>Menyiapkan perumusan kebijakan di bidang mahasiswa: beasiswa, Dema, Kerjasama, UKM/UKK</t>
  </si>
  <si>
    <t>Melakukan pembinaan Pioner</t>
  </si>
  <si>
    <t>Mengkordinasikan pelaksanaan perkemahan Wirakarya</t>
  </si>
  <si>
    <t>Mengkorsinasikan kepramukaan (rekrutmen anggota baru pramuka)</t>
  </si>
  <si>
    <t>Mengkordinasikan kegiatan Menwa</t>
  </si>
  <si>
    <t>Mengkordinasikan pelaksanaan kegiatan pemilihan Dema</t>
  </si>
  <si>
    <t>Mengkordinir PBAK</t>
  </si>
  <si>
    <t>Mengkoordinir pelaksanaan kegiatan pembinaan mahasiswa : seminar mahasiswa</t>
  </si>
  <si>
    <t>Mengkordinir pengurusan mahasiswa luar negeri</t>
  </si>
  <si>
    <t>Mengkordinasikan pembuatan kesepakatan kerjasama</t>
  </si>
  <si>
    <t>Menjaga Keindahan dan kebersihan Fakultas</t>
  </si>
  <si>
    <t>WD1,2.3</t>
  </si>
  <si>
    <t>Menjaga wibawa Fakultas dan kampus</t>
  </si>
  <si>
    <t>WD1,2,3</t>
  </si>
  <si>
    <t>Melaksanakan rapat koordinasi tingkat fakultas</t>
  </si>
  <si>
    <t>Melaksanakan rapat progress perjanjian kinerja/ IKU tingkat fakultas</t>
  </si>
  <si>
    <t>Dekan,</t>
  </si>
  <si>
    <t>A.A. Miftah</t>
  </si>
  <si>
    <t>Jumlah mahasiswa penerima Beasiswa pada Prodi Ilmu Dasar Islam</t>
  </si>
  <si>
    <t xml:space="preserve">Ketersediaan dokumen formal kebijakan dan prosedur pengembangan jejaring dan kemitraan (dalam dan luar negeri), dan monitoring dan evaluasi kepuasan mitra kerjasama
</t>
  </si>
  <si>
    <t>(target fakultas dalam prestasi akademik mahasiswa di tingkat wilayah atau lokal  / jumlah mahasiswa masing-masing fakultas) x 100</t>
  </si>
  <si>
    <t>(target fakultas dalam prestasi non-akademik mahasiswa di tingkat internasional  / jumlah mahasiswa masing-masing fakultas) x 100</t>
  </si>
  <si>
    <t>(target fakultas dalam prestasi non-akademik mahasiswa di tingkat nasional  / jumlah mahasiswa masing-masing fakultas) x 100</t>
  </si>
  <si>
    <t>(target fakultas dalam prestasi non-akademik mahasiswa di tingkat wilayah atau lokal  / jumlah mahasiswa masing-masing fakultas) x 100</t>
  </si>
  <si>
    <t xml:space="preserve">Dilakukannya resertifikasi sistem penjaminan mutu ISO 9001: 2015
</t>
  </si>
  <si>
    <t>Persentase diterapkannya sistem manajemen organisasi pendidikan,  IS0 21001: 2018</t>
  </si>
  <si>
    <t xml:space="preserve">Persentase Kecukupan sarana dan prasarana yang mutakhir dan relevansi untuk mendukung pembelajaran
</t>
  </si>
  <si>
    <t xml:space="preserve">Meningkatnya persentase jumlah DTPS dengan jabatan akademik Lektor Kepala terhadap jumlah DTPS (minimal 40%)
</t>
  </si>
  <si>
    <t xml:space="preserve">5 terdata di forlap dikti dan sisanya SK Rektor yang memiliki NIDN </t>
  </si>
  <si>
    <t xml:space="preserve">Indeks kepuasan masyarakat terhadap layanan administrasi dan keuangan tenaga kependidikan </t>
  </si>
  <si>
    <t>(target dosen tetap yang mendapat penelitian dengan biaya luar negeri  / jumlah dosen tetap fakultas) x 100</t>
  </si>
  <si>
    <t>Jumlah karya ilmiah dosen tetap yang disitasi /dikutip  (minimal 10 artikel per tahun)</t>
  </si>
  <si>
    <t xml:space="preserve">Jumlah dana publikasi pada jurnal internasional bereputasi </t>
  </si>
  <si>
    <t>Jumlah dana untuk dokumentasi repository  = 100 dokumen x 10.000 (asumsi)</t>
  </si>
  <si>
    <t xml:space="preserve">Jumlah dana Hak Kekayaan Intelektual (HKI) yang didaftarkan. </t>
  </si>
  <si>
    <t>Jumlah pengabdian kepada masyarakat dengan biaya dalam negeri,  5% dari jumlah dosen</t>
  </si>
  <si>
    <t xml:space="preserve">Jumlah pengabdian kepada masyarakat biaya dalam negeri di luar PT,  50% dari jumlah dosen yaitu 50% </t>
  </si>
  <si>
    <t xml:space="preserve">Jumlah kegiatan untuk meningkatkan animo calon mahasiswa yang </t>
  </si>
  <si>
    <t>Jumlah kerjasama lokal bidang  tridarma PT minimal 10</t>
  </si>
  <si>
    <t>Jumlah kerjasama nasional bidang  tridarma PT minimal 10</t>
  </si>
  <si>
    <t xml:space="preserve">Jumlah rata-rata dana penelitian dosen/ tahun (minimal 20 juta) </t>
  </si>
  <si>
    <t xml:space="preserve">Meningkatkatnya anggaran kerjasama
Jumlah MOU dan MOA
</t>
  </si>
  <si>
    <t>Jumlah dana kegiatan sosialisasi  untuk meningkatkan jumlah mahasiswa asing</t>
  </si>
  <si>
    <t xml:space="preserve">Basis Tusi </t>
  </si>
  <si>
    <t>Sertifkasi OHSAS</t>
  </si>
  <si>
    <t>Target</t>
  </si>
  <si>
    <t>Orang</t>
  </si>
  <si>
    <t>Tahun</t>
  </si>
  <si>
    <t>Judul</t>
  </si>
  <si>
    <t>Surat</t>
  </si>
  <si>
    <t>Pembuatan Surat Keterangan Bebas Pustaka</t>
  </si>
  <si>
    <t>INDIKATOR KINERJA UTAMA</t>
  </si>
  <si>
    <t>SASARAN</t>
  </si>
  <si>
    <t>Tusi</t>
  </si>
  <si>
    <t>UIN SULTHAN THAHA SAIFUDDIN JAMBI</t>
  </si>
  <si>
    <t>CAPAIAN KINERJA</t>
  </si>
  <si>
    <t>Definisi Op</t>
  </si>
  <si>
    <t>LAPORAN CAPAIAN TRIWULAN I UPT. PERPUSTAKAAN</t>
  </si>
  <si>
    <t>Aspek Keuangan</t>
  </si>
  <si>
    <t>Apek Layanan Prima</t>
  </si>
  <si>
    <t>Persentase Penyerapan Anggaran</t>
  </si>
  <si>
    <t>Penambahan Koleksi Buku Di Perpustakaan</t>
  </si>
  <si>
    <t>Penambahan Koleksi Repository di Perpustakaan</t>
  </si>
  <si>
    <t>Pembuatan Statistik Pengunjung</t>
  </si>
  <si>
    <t>Pembuatan Statistik Anggota</t>
  </si>
  <si>
    <t>Layanan Penyerahan TA Mahasiswa</t>
  </si>
  <si>
    <t>Penginputan Koleksi ke Program Otomasi Perpustakaan</t>
  </si>
  <si>
    <t xml:space="preserve">Penginputan Anggota Perpustakaan Keprogram Otomasi </t>
  </si>
  <si>
    <t>Pembuatan dan Cetak kartu Anggota Perpustakaan</t>
  </si>
  <si>
    <t>Kartu</t>
  </si>
  <si>
    <t>Kegiatan User Education</t>
  </si>
  <si>
    <t>Kegiatan</t>
  </si>
  <si>
    <t>Penyelesaian Laporan Kegiatan</t>
  </si>
  <si>
    <t>TAHUN 2025</t>
  </si>
  <si>
    <t>Pengolahan Koleksi Perpustakaan</t>
  </si>
  <si>
    <t>Pembuatan Jurnal Perpustakaan</t>
  </si>
  <si>
    <t>Volume</t>
  </si>
  <si>
    <t>Serapan Anggaran yang ada di Perpustakaan untuk kegiatan operasional selama 1 tahun</t>
  </si>
  <si>
    <t>Pembuatan Lapran kegiatan yang ada di perpustakaan lengkap dengan bukti fisik belanja dan dokumen pendukung lainnya selama 1 tahun</t>
  </si>
  <si>
    <t>Kegiatan penambahan koleksi baik tercetak maupun elektronik membeli atau hibah dari instansi luar kampus</t>
  </si>
  <si>
    <t>kegiatan penginputan koleksi lokal konten pada aplikasi repository perpustakaan</t>
  </si>
  <si>
    <t>kegiatan pembuatan surat keterangan bebas pustaka bagi para pemustaka perpustakaan selama 1 tahun</t>
  </si>
  <si>
    <t>pembuatan statistik pengunjung perpustakaan selama 1 tahun</t>
  </si>
  <si>
    <t>pembuatan statistik anggota perpustakaan selama 1 tahun</t>
  </si>
  <si>
    <t>kegiatan penerimaan koleksi lokal konten civitas akademika uin selama 1 tahun</t>
  </si>
  <si>
    <t>Kegiatan pendidikan atau pengenalan layanan dan fasilitas perpustakaan bagi mahasiswa baru</t>
  </si>
  <si>
    <t>kegiatan pengembangan profesi bagi jabatan fungsional pustakawan berupa naskah jurnal ilmiah bidang perpustakaan</t>
  </si>
  <si>
    <t>Pembuatan atau cetak kartu anggota baru perpustakaan bagi mahasiswa baru dalam 1 tahun</t>
  </si>
  <si>
    <t>kegiatan penginputan data anggota baru kedalam program otomasi perpustakaan</t>
  </si>
  <si>
    <t>kegiatan penginputan koleksi perpustakaan pada program otomasi sehingga koleksi dapat dilayankan secara otomasi</t>
  </si>
  <si>
    <t>kegiatan pengolahan terdiri dari penstempelan, klasifikasi, kantong buku, baju buku dan slip kartu buku</t>
  </si>
  <si>
    <t>Layanan Sirkulasi</t>
  </si>
  <si>
    <t>Eksamplar</t>
  </si>
  <si>
    <t xml:space="preserve">kegiatan layanan peminjaman koleksi buku bagi civitas akademika </t>
  </si>
  <si>
    <t>Layanan Referensi</t>
  </si>
  <si>
    <t>Kegiatan layanan koleksi buku referensi bagi civitas akademika</t>
  </si>
  <si>
    <t>Layanan Karya ilmiah</t>
  </si>
  <si>
    <t xml:space="preserve">Kegiatan layanan koleksi karya ilmiah bagi civitas akademika </t>
  </si>
  <si>
    <t>Proja</t>
  </si>
  <si>
    <t>Triwulan I</t>
  </si>
  <si>
    <t>Triwulan II</t>
  </si>
  <si>
    <t>Triwulan III</t>
  </si>
  <si>
    <t>Triwulan IV</t>
  </si>
  <si>
    <t>Real</t>
  </si>
  <si>
    <t>%</t>
  </si>
  <si>
    <t>Catatan :</t>
  </si>
  <si>
    <t>Kalau tidak tersedia anggaran untuk pengadaan koleksi maka kegiatan tidak dapat dilaksanakan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</si>
</sst>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0_);_(* \(#,##0\);_(* &quot;-&quot;_);_(@_)"/>
    <numFmt numFmtId="165" formatCode="_(* #,##0.00_);_(* \(#,##0.00\);_(* &quot;-&quot;??_);_(@_)"/>
    <numFmt numFmtId="166" formatCode="_(* #,##0_);_(* \(#,##0\);_(* &quot;-&quot;??_);_(@_)"/>
    <numFmt numFmtId="167" formatCode="0.0%"/>
    <numFmt numFmtId="168" formatCode="&quot;Rp&quot;#,##0"/>
  </numFmts>
  <fonts count="30" x14ac:knownFonts="1">
    <font>
      <sz val="11"/>
      <color rgb="FF000000"/>
      <name val="Arial"/>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font>
    <font>
      <b/>
      <sz val="12"/>
      <color rgb="FF000000"/>
      <name val="Calibri"/>
      <family val="2"/>
    </font>
    <font>
      <sz val="11"/>
      <name val="Arial"/>
      <family val="2"/>
    </font>
    <font>
      <sz val="12"/>
      <color rgb="FFFF0000"/>
      <name val="Calibri"/>
      <family val="2"/>
    </font>
    <font>
      <b/>
      <sz val="11"/>
      <color rgb="FF000000"/>
      <name val="Calibri"/>
      <family val="2"/>
    </font>
    <font>
      <b/>
      <sz val="12"/>
      <color rgb="FFFF0000"/>
      <name val="Calibri"/>
      <family val="2"/>
    </font>
    <font>
      <sz val="11"/>
      <color rgb="FF000000"/>
      <name val="Arial"/>
      <family val="2"/>
    </font>
    <font>
      <sz val="11"/>
      <color rgb="FF000000"/>
      <name val="Calibri"/>
      <family val="2"/>
    </font>
    <font>
      <sz val="11"/>
      <color theme="1"/>
      <name val="Calibri"/>
      <family val="2"/>
      <charset val="1"/>
      <scheme val="minor"/>
    </font>
    <font>
      <u/>
      <sz val="11"/>
      <color theme="10"/>
      <name val="Arial"/>
      <family val="2"/>
    </font>
    <font>
      <sz val="11"/>
      <color rgb="FF000000"/>
      <name val="Arial"/>
      <family val="2"/>
    </font>
    <font>
      <sz val="11"/>
      <color rgb="FF000000"/>
      <name val="Arial"/>
      <family val="2"/>
    </font>
    <font>
      <sz val="16"/>
      <color theme="1"/>
      <name val="Times New Roman"/>
      <family val="1"/>
    </font>
    <font>
      <sz val="16"/>
      <color rgb="FF000000"/>
      <name val="Times New Roman"/>
      <family val="1"/>
    </font>
    <font>
      <b/>
      <sz val="16"/>
      <color rgb="FF000000"/>
      <name val="Times New Roman"/>
      <family val="1"/>
    </font>
    <font>
      <b/>
      <sz val="16"/>
      <color theme="1"/>
      <name val="Times New Roman"/>
      <family val="1"/>
    </font>
    <font>
      <b/>
      <sz val="22"/>
      <color rgb="FF000000"/>
      <name val="Arial"/>
      <family val="2"/>
    </font>
    <font>
      <sz val="14"/>
      <color theme="1"/>
      <name val="Times New Roman"/>
      <family val="1"/>
    </font>
  </fonts>
  <fills count="6">
    <fill>
      <patternFill patternType="none"/>
    </fill>
    <fill>
      <patternFill patternType="gray125"/>
    </fill>
    <fill>
      <patternFill patternType="solid">
        <fgColor rgb="FFFFFFFF"/>
        <bgColor rgb="FFFFFFFF"/>
      </patternFill>
    </fill>
    <fill>
      <patternFill patternType="solid">
        <fgColor rgb="FFFFC000"/>
        <bgColor rgb="FFFFC000"/>
      </patternFill>
    </fill>
    <fill>
      <patternFill patternType="solid">
        <fgColor theme="0"/>
        <bgColor indexed="64"/>
      </patternFill>
    </fill>
    <fill>
      <patternFill patternType="solid">
        <fgColor rgb="FFFFFF00"/>
        <bgColor indexed="64"/>
      </patternFill>
    </fill>
  </fills>
  <borders count="92">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medium">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right style="medium">
        <color auto="1"/>
      </right>
      <top/>
      <bottom/>
      <diagonal/>
    </border>
    <border>
      <left style="medium">
        <color auto="1"/>
      </left>
      <right/>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style="medium">
        <color auto="1"/>
      </left>
      <right style="medium">
        <color auto="1"/>
      </right>
      <top style="medium">
        <color auto="1"/>
      </top>
      <bottom style="hair">
        <color auto="1"/>
      </bottom>
      <diagonal/>
    </border>
    <border>
      <left/>
      <right style="medium">
        <color indexed="64"/>
      </right>
      <top style="medium">
        <color indexed="64"/>
      </top>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right style="medium">
        <color auto="1"/>
      </right>
      <top/>
      <bottom style="hair">
        <color auto="1"/>
      </bottom>
      <diagonal/>
    </border>
    <border>
      <left/>
      <right style="medium">
        <color auto="1"/>
      </right>
      <top style="medium">
        <color auto="1"/>
      </top>
      <bottom style="hair">
        <color auto="1"/>
      </bottom>
      <diagonal/>
    </border>
    <border>
      <left/>
      <right style="medium">
        <color auto="1"/>
      </right>
      <top style="hair">
        <color auto="1"/>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2">
    <xf numFmtId="0" fontId="0" fillId="0" borderId="0"/>
    <xf numFmtId="0" fontId="11" fillId="0" borderId="56"/>
    <xf numFmtId="9" fontId="11" fillId="0" borderId="56" applyFont="0" applyFill="0" applyBorder="0" applyAlignment="0" applyProtection="0"/>
    <xf numFmtId="0" fontId="20" fillId="0" borderId="56"/>
    <xf numFmtId="41" fontId="11" fillId="0" borderId="56" applyFont="0" applyFill="0" applyBorder="0" applyAlignment="0" applyProtection="0"/>
    <xf numFmtId="165" fontId="20" fillId="0" borderId="56" applyFont="0" applyFill="0" applyBorder="0" applyAlignment="0" applyProtection="0"/>
    <xf numFmtId="0" fontId="19" fillId="0" borderId="56"/>
    <xf numFmtId="0" fontId="19" fillId="0" borderId="56"/>
    <xf numFmtId="0" fontId="11" fillId="0" borderId="56"/>
    <xf numFmtId="9" fontId="11" fillId="0" borderId="56" applyFont="0" applyFill="0" applyBorder="0" applyAlignment="0" applyProtection="0"/>
    <xf numFmtId="0" fontId="18" fillId="0" borderId="56"/>
    <xf numFmtId="165" fontId="18" fillId="0" borderId="56" applyFont="0" applyFill="0" applyBorder="0" applyAlignment="0" applyProtection="0"/>
    <xf numFmtId="9" fontId="18" fillId="0" borderId="56" applyFont="0" applyFill="0" applyBorder="0" applyAlignment="0" applyProtection="0"/>
    <xf numFmtId="0" fontId="21" fillId="0" borderId="56" applyNumberFormat="0" applyFill="0" applyBorder="0" applyAlignment="0" applyProtection="0"/>
    <xf numFmtId="0" fontId="10" fillId="0" borderId="56"/>
    <xf numFmtId="0" fontId="9" fillId="0" borderId="56"/>
    <xf numFmtId="0" fontId="22" fillId="0" borderId="56"/>
    <xf numFmtId="0" fontId="8" fillId="0" borderId="56"/>
    <xf numFmtId="9" fontId="7" fillId="0" borderId="56" applyFont="0" applyFill="0" applyBorder="0" applyAlignment="0" applyProtection="0"/>
    <xf numFmtId="0" fontId="18" fillId="0" borderId="56"/>
    <xf numFmtId="0" fontId="18" fillId="0" borderId="56"/>
    <xf numFmtId="0" fontId="7" fillId="0" borderId="56"/>
    <xf numFmtId="0" fontId="23" fillId="0" borderId="56"/>
    <xf numFmtId="0" fontId="9" fillId="0" borderId="56"/>
    <xf numFmtId="0" fontId="23" fillId="0" borderId="56"/>
    <xf numFmtId="0" fontId="23" fillId="0" borderId="56"/>
    <xf numFmtId="0" fontId="23" fillId="0" borderId="56"/>
    <xf numFmtId="0" fontId="23" fillId="0" borderId="56"/>
    <xf numFmtId="0" fontId="23" fillId="0" borderId="56"/>
    <xf numFmtId="0" fontId="23" fillId="0" borderId="56"/>
    <xf numFmtId="0" fontId="23" fillId="0" borderId="56"/>
    <xf numFmtId="9" fontId="6" fillId="0" borderId="56" applyFont="0" applyFill="0" applyBorder="0" applyAlignment="0" applyProtection="0"/>
    <xf numFmtId="0" fontId="18" fillId="0" borderId="56"/>
    <xf numFmtId="0" fontId="23" fillId="0" borderId="56"/>
    <xf numFmtId="0" fontId="6" fillId="0" borderId="56"/>
    <xf numFmtId="0" fontId="23" fillId="0" borderId="56"/>
    <xf numFmtId="0" fontId="5" fillId="0" borderId="56"/>
    <xf numFmtId="0" fontId="23" fillId="0" borderId="56"/>
    <xf numFmtId="9" fontId="4" fillId="0" borderId="56" applyFont="0" applyFill="0" applyBorder="0" applyAlignment="0" applyProtection="0"/>
    <xf numFmtId="0" fontId="4" fillId="0" borderId="56"/>
    <xf numFmtId="0" fontId="3" fillId="0" borderId="56"/>
    <xf numFmtId="41" fontId="3" fillId="0" borderId="56" applyFont="0" applyFill="0" applyBorder="0" applyAlignment="0" applyProtection="0"/>
    <xf numFmtId="0" fontId="18" fillId="0" borderId="56"/>
    <xf numFmtId="0" fontId="23" fillId="0" borderId="56"/>
    <xf numFmtId="41" fontId="23" fillId="0" borderId="56" applyFont="0" applyFill="0" applyBorder="0" applyAlignment="0" applyProtection="0"/>
    <xf numFmtId="9" fontId="3" fillId="0" borderId="56" applyFont="0" applyFill="0" applyBorder="0" applyAlignment="0" applyProtection="0"/>
    <xf numFmtId="0" fontId="23" fillId="0" borderId="56"/>
    <xf numFmtId="0" fontId="3" fillId="0" borderId="56"/>
    <xf numFmtId="9" fontId="2" fillId="0" borderId="56" applyFont="0" applyFill="0" applyBorder="0" applyAlignment="0" applyProtection="0"/>
    <xf numFmtId="0" fontId="2" fillId="0" borderId="56"/>
    <xf numFmtId="41" fontId="9" fillId="0" borderId="56" applyFont="0" applyFill="0" applyBorder="0" applyAlignment="0" applyProtection="0"/>
    <xf numFmtId="0" fontId="1" fillId="0" borderId="56"/>
  </cellStyleXfs>
  <cellXfs count="352">
    <xf numFmtId="0" fontId="0" fillId="0" borderId="0" xfId="0" applyFont="1" applyAlignment="1"/>
    <xf numFmtId="0" fontId="12" fillId="0" borderId="0" xfId="0" applyFont="1"/>
    <xf numFmtId="0" fontId="12" fillId="0" borderId="0" xfId="0" applyFont="1" applyAlignment="1">
      <alignment horizontal="center"/>
    </xf>
    <xf numFmtId="0" fontId="13" fillId="0" borderId="0" xfId="0" applyFont="1" applyAlignment="1">
      <alignment horizontal="left" vertical="top" wrapText="1"/>
    </xf>
    <xf numFmtId="0" fontId="12" fillId="0" borderId="0" xfId="0" applyFont="1" applyAlignment="1">
      <alignment horizontal="center" vertical="top"/>
    </xf>
    <xf numFmtId="0" fontId="12" fillId="0" borderId="0" xfId="0" applyFont="1" applyAlignment="1">
      <alignment horizontal="center" vertical="top" wrapText="1"/>
    </xf>
    <xf numFmtId="0" fontId="12" fillId="0" borderId="0" xfId="0" applyFont="1" applyAlignment="1">
      <alignment horizontal="left" vertical="top"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4" xfId="0" applyFont="1" applyBorder="1" applyAlignment="1">
      <alignment horizontal="center" vertical="center" wrapText="1"/>
    </xf>
    <xf numFmtId="0" fontId="13" fillId="0" borderId="3" xfId="0" applyFont="1" applyBorder="1" applyAlignment="1">
      <alignment horizontal="center" vertical="top"/>
    </xf>
    <xf numFmtId="0" fontId="13" fillId="0" borderId="4" xfId="0" applyFont="1" applyBorder="1" applyAlignment="1">
      <alignment horizontal="center"/>
    </xf>
    <xf numFmtId="0" fontId="13" fillId="0" borderId="5" xfId="0" applyFont="1" applyBorder="1" applyAlignment="1">
      <alignment horizontal="center" vertical="center" wrapText="1"/>
    </xf>
    <xf numFmtId="0" fontId="13" fillId="0" borderId="5" xfId="0" applyFont="1" applyBorder="1" applyAlignment="1">
      <alignment horizontal="center"/>
    </xf>
    <xf numFmtId="0" fontId="12" fillId="0" borderId="2" xfId="0" applyFont="1" applyBorder="1" applyAlignment="1">
      <alignment horizontal="center" vertical="top"/>
    </xf>
    <xf numFmtId="0" fontId="13" fillId="0" borderId="5" xfId="0" applyFont="1" applyBorder="1" applyAlignment="1">
      <alignment horizontal="center" vertical="top" wrapText="1"/>
    </xf>
    <xf numFmtId="0" fontId="12" fillId="0" borderId="7" xfId="0" applyFont="1" applyBorder="1" applyAlignment="1">
      <alignment horizontal="center" vertical="top"/>
    </xf>
    <xf numFmtId="0" fontId="13" fillId="0" borderId="2" xfId="0" applyFont="1" applyBorder="1" applyAlignment="1">
      <alignment horizontal="center" vertical="top"/>
    </xf>
    <xf numFmtId="0" fontId="13" fillId="0" borderId="6" xfId="0" applyFont="1" applyBorder="1" applyAlignment="1">
      <alignment vertical="top" wrapText="1"/>
    </xf>
    <xf numFmtId="0" fontId="12" fillId="0" borderId="2" xfId="0" applyFont="1" applyBorder="1" applyAlignment="1">
      <alignment horizontal="center" vertical="top" wrapText="1"/>
    </xf>
    <xf numFmtId="0" fontId="13" fillId="0" borderId="8" xfId="0" applyFont="1" applyBorder="1" applyAlignment="1">
      <alignment horizontal="center" vertical="top"/>
    </xf>
    <xf numFmtId="0" fontId="12" fillId="0" borderId="10" xfId="0" applyFont="1" applyBorder="1" applyAlignment="1">
      <alignment horizontal="center" vertical="top" wrapText="1"/>
    </xf>
    <xf numFmtId="0" fontId="13" fillId="0" borderId="8" xfId="0" applyFont="1" applyBorder="1" applyAlignment="1">
      <alignment horizontal="center" vertical="top" wrapText="1"/>
    </xf>
    <xf numFmtId="0" fontId="12" fillId="0" borderId="9" xfId="0" applyFont="1" applyBorder="1" applyAlignment="1">
      <alignment vertical="top" wrapText="1"/>
    </xf>
    <xf numFmtId="0" fontId="12" fillId="0" borderId="7" xfId="0" applyFont="1" applyBorder="1" applyAlignment="1">
      <alignment horizontal="center" vertical="top" wrapText="1"/>
    </xf>
    <xf numFmtId="9" fontId="12" fillId="0" borderId="13" xfId="0" applyNumberFormat="1" applyFont="1" applyBorder="1" applyAlignment="1">
      <alignment horizontal="center" vertical="top"/>
    </xf>
    <xf numFmtId="0" fontId="12" fillId="0" borderId="13" xfId="0" applyFont="1" applyBorder="1" applyAlignment="1">
      <alignment horizontal="center" vertical="top"/>
    </xf>
    <xf numFmtId="0" fontId="12" fillId="0" borderId="13" xfId="0" applyFont="1" applyBorder="1" applyAlignment="1">
      <alignment horizontal="center" vertical="top" wrapText="1"/>
    </xf>
    <xf numFmtId="0" fontId="12" fillId="0" borderId="7" xfId="0" applyFont="1" applyBorder="1" applyAlignment="1">
      <alignment horizontal="center"/>
    </xf>
    <xf numFmtId="0" fontId="12" fillId="0" borderId="10" xfId="0" applyFont="1" applyBorder="1" applyAlignment="1">
      <alignment horizontal="center" vertical="top"/>
    </xf>
    <xf numFmtId="0" fontId="12" fillId="0" borderId="15" xfId="0" applyFont="1" applyBorder="1" applyAlignment="1">
      <alignment horizontal="center" vertical="top" wrapText="1"/>
    </xf>
    <xf numFmtId="9" fontId="12" fillId="0" borderId="17" xfId="0" applyNumberFormat="1" applyFont="1" applyBorder="1" applyAlignment="1">
      <alignment horizontal="center" vertical="top"/>
    </xf>
    <xf numFmtId="0" fontId="12" fillId="0" borderId="17" xfId="0" applyFont="1" applyBorder="1" applyAlignment="1">
      <alignment horizontal="center" vertical="top"/>
    </xf>
    <xf numFmtId="0" fontId="12" fillId="0" borderId="17" xfId="0" applyFont="1" applyBorder="1" applyAlignment="1">
      <alignment horizontal="center" vertical="top" wrapText="1"/>
    </xf>
    <xf numFmtId="9" fontId="12" fillId="0" borderId="12" xfId="0" applyNumberFormat="1" applyFont="1" applyBorder="1" applyAlignment="1">
      <alignment horizontal="center" vertical="top"/>
    </xf>
    <xf numFmtId="0" fontId="12" fillId="0" borderId="18" xfId="0" applyFont="1" applyBorder="1" applyAlignment="1">
      <alignment horizontal="center" vertical="top" wrapText="1"/>
    </xf>
    <xf numFmtId="0" fontId="13" fillId="0" borderId="19" xfId="0" applyFont="1" applyBorder="1" applyAlignment="1">
      <alignment vertical="top" wrapText="1"/>
    </xf>
    <xf numFmtId="0" fontId="13" fillId="0" borderId="20" xfId="0" quotePrefix="1" applyFont="1" applyBorder="1" applyAlignment="1">
      <alignment horizontal="center" vertical="top"/>
    </xf>
    <xf numFmtId="0" fontId="13" fillId="0" borderId="20" xfId="0" applyFont="1" applyBorder="1" applyAlignment="1">
      <alignment horizontal="center" vertical="top"/>
    </xf>
    <xf numFmtId="0" fontId="13" fillId="0" borderId="20" xfId="0" applyFont="1" applyBorder="1" applyAlignment="1">
      <alignment horizontal="center" vertical="top" wrapText="1"/>
    </xf>
    <xf numFmtId="0" fontId="12" fillId="0" borderId="13" xfId="0" quotePrefix="1" applyFont="1" applyBorder="1" applyAlignment="1">
      <alignment horizontal="center" vertical="top"/>
    </xf>
    <xf numFmtId="0" fontId="12" fillId="0" borderId="12" xfId="0" applyFont="1" applyBorder="1" applyAlignment="1">
      <alignment horizontal="center" vertical="top"/>
    </xf>
    <xf numFmtId="9" fontId="13" fillId="0" borderId="20" xfId="0" applyNumberFormat="1" applyFont="1" applyBorder="1" applyAlignment="1">
      <alignment horizontal="center" vertical="top"/>
    </xf>
    <xf numFmtId="0" fontId="13" fillId="0" borderId="19" xfId="0" applyFont="1" applyBorder="1" applyAlignment="1">
      <alignment wrapText="1"/>
    </xf>
    <xf numFmtId="0" fontId="13" fillId="0" borderId="13" xfId="0" applyFont="1" applyBorder="1" applyAlignment="1">
      <alignment horizontal="center" vertical="top" wrapText="1"/>
    </xf>
    <xf numFmtId="0" fontId="12" fillId="0" borderId="0" xfId="0" applyFont="1" applyAlignment="1">
      <alignment vertical="top" wrapText="1"/>
    </xf>
    <xf numFmtId="0" fontId="13" fillId="0" borderId="6" xfId="0" applyFont="1" applyBorder="1" applyAlignment="1">
      <alignment horizontal="left" vertical="top" wrapText="1"/>
    </xf>
    <xf numFmtId="0" fontId="12" fillId="0" borderId="8" xfId="0" applyFont="1" applyBorder="1" applyAlignment="1">
      <alignment horizontal="center" vertical="top"/>
    </xf>
    <xf numFmtId="0" fontId="12" fillId="0" borderId="8" xfId="0" applyFont="1" applyBorder="1" applyAlignment="1">
      <alignment horizontal="left" vertical="top" wrapText="1"/>
    </xf>
    <xf numFmtId="0" fontId="12" fillId="0" borderId="22" xfId="0" applyFont="1" applyBorder="1" applyAlignment="1">
      <alignment horizontal="center" vertical="top"/>
    </xf>
    <xf numFmtId="0" fontId="12" fillId="0" borderId="24" xfId="0" applyFont="1" applyBorder="1" applyAlignment="1">
      <alignment horizontal="center" vertical="top"/>
    </xf>
    <xf numFmtId="0" fontId="13" fillId="0" borderId="7" xfId="0" applyFont="1" applyBorder="1" applyAlignment="1">
      <alignment horizontal="center" vertical="top"/>
    </xf>
    <xf numFmtId="0" fontId="12" fillId="0" borderId="22" xfId="0" applyFont="1" applyBorder="1" applyAlignment="1">
      <alignment horizontal="center" vertical="top" wrapText="1"/>
    </xf>
    <xf numFmtId="0" fontId="12" fillId="0" borderId="23" xfId="0" applyFont="1" applyBorder="1" applyAlignment="1">
      <alignment vertical="top" wrapText="1"/>
    </xf>
    <xf numFmtId="0" fontId="12" fillId="0" borderId="27" xfId="0" applyFont="1" applyBorder="1" applyAlignment="1">
      <alignment horizontal="center" vertical="top" wrapText="1"/>
    </xf>
    <xf numFmtId="0" fontId="12" fillId="0" borderId="27" xfId="0" applyFont="1" applyBorder="1" applyAlignment="1">
      <alignment horizontal="center" vertical="top"/>
    </xf>
    <xf numFmtId="0" fontId="13" fillId="0" borderId="11" xfId="0" applyFont="1" applyBorder="1" applyAlignment="1">
      <alignment vertical="top" wrapText="1"/>
    </xf>
    <xf numFmtId="0" fontId="13" fillId="0" borderId="12" xfId="0" applyFont="1" applyBorder="1" applyAlignment="1">
      <alignment horizontal="center" vertical="top"/>
    </xf>
    <xf numFmtId="0" fontId="13" fillId="0" borderId="17" xfId="0" applyFont="1" applyBorder="1" applyAlignment="1">
      <alignment horizontal="center" vertical="top" wrapText="1"/>
    </xf>
    <xf numFmtId="0" fontId="12" fillId="0" borderId="10" xfId="0" applyFont="1" applyBorder="1" applyAlignment="1">
      <alignment horizontal="left" vertical="top" wrapText="1"/>
    </xf>
    <xf numFmtId="0" fontId="13" fillId="0" borderId="14" xfId="0" applyFont="1" applyBorder="1" applyAlignment="1">
      <alignment horizontal="center" vertical="top"/>
    </xf>
    <xf numFmtId="0" fontId="12" fillId="0" borderId="9" xfId="0" applyFont="1" applyBorder="1" applyAlignment="1">
      <alignment horizontal="left" vertical="top" wrapText="1"/>
    </xf>
    <xf numFmtId="0" fontId="13" fillId="0" borderId="9" xfId="0" applyFont="1" applyBorder="1" applyAlignment="1">
      <alignment vertical="top" wrapText="1"/>
    </xf>
    <xf numFmtId="9" fontId="13" fillId="0" borderId="13" xfId="0" applyNumberFormat="1" applyFont="1" applyBorder="1" applyAlignment="1">
      <alignment horizontal="center" vertical="top"/>
    </xf>
    <xf numFmtId="1" fontId="12" fillId="0" borderId="12" xfId="0" applyNumberFormat="1" applyFont="1" applyBorder="1" applyAlignment="1">
      <alignment horizontal="center" vertical="top"/>
    </xf>
    <xf numFmtId="0" fontId="12" fillId="0" borderId="18" xfId="0" applyFont="1" applyBorder="1" applyAlignment="1">
      <alignment horizontal="center" vertical="top"/>
    </xf>
    <xf numFmtId="9" fontId="13" fillId="0" borderId="20" xfId="0" applyNumberFormat="1" applyFont="1" applyBorder="1" applyAlignment="1">
      <alignment horizontal="center" vertical="top" wrapText="1"/>
    </xf>
    <xf numFmtId="0" fontId="12" fillId="0" borderId="12" xfId="0" applyFont="1" applyBorder="1" applyAlignment="1">
      <alignment horizontal="left" vertical="top" wrapText="1"/>
    </xf>
    <xf numFmtId="0" fontId="13" fillId="0" borderId="19" xfId="0" applyFont="1" applyBorder="1" applyAlignment="1">
      <alignment horizontal="left" vertical="top" wrapText="1"/>
    </xf>
    <xf numFmtId="0" fontId="12" fillId="0" borderId="16" xfId="0" applyFont="1" applyBorder="1" applyAlignment="1">
      <alignment horizontal="left" vertical="top" wrapText="1"/>
    </xf>
    <xf numFmtId="0" fontId="13" fillId="0" borderId="11" xfId="0" applyFont="1" applyBorder="1" applyAlignment="1">
      <alignment wrapText="1"/>
    </xf>
    <xf numFmtId="0" fontId="13" fillId="0" borderId="9" xfId="0" applyFont="1" applyBorder="1" applyAlignment="1">
      <alignment wrapText="1"/>
    </xf>
    <xf numFmtId="0" fontId="13" fillId="0" borderId="11" xfId="0" applyFont="1" applyBorder="1" applyAlignment="1">
      <alignment horizontal="left" vertical="top" wrapText="1"/>
    </xf>
    <xf numFmtId="0" fontId="13" fillId="0" borderId="12" xfId="0" applyFont="1" applyBorder="1" applyAlignment="1">
      <alignment horizontal="center" vertical="top" wrapText="1"/>
    </xf>
    <xf numFmtId="0" fontId="13" fillId="0" borderId="18" xfId="0" applyFont="1" applyBorder="1" applyAlignment="1">
      <alignment horizontal="center" vertical="top"/>
    </xf>
    <xf numFmtId="0" fontId="13" fillId="0" borderId="20" xfId="0" applyFont="1" applyBorder="1" applyAlignment="1">
      <alignment horizontal="left" vertical="top" wrapText="1"/>
    </xf>
    <xf numFmtId="0" fontId="13" fillId="0" borderId="21" xfId="0" applyFont="1" applyBorder="1" applyAlignment="1">
      <alignment horizontal="left" vertical="top" wrapText="1"/>
    </xf>
    <xf numFmtId="0" fontId="13" fillId="0" borderId="25" xfId="0" applyFont="1" applyBorder="1" applyAlignment="1">
      <alignment horizontal="left" vertical="top" wrapText="1"/>
    </xf>
    <xf numFmtId="0" fontId="13" fillId="0" borderId="14" xfId="0" applyFont="1" applyBorder="1" applyAlignment="1">
      <alignment horizontal="left" vertical="top" wrapText="1"/>
    </xf>
    <xf numFmtId="9" fontId="13" fillId="0" borderId="8" xfId="0" applyNumberFormat="1" applyFont="1" applyBorder="1" applyAlignment="1">
      <alignment horizontal="center" vertical="top"/>
    </xf>
    <xf numFmtId="0" fontId="13" fillId="0" borderId="13" xfId="0" applyFont="1" applyBorder="1" applyAlignment="1">
      <alignment horizontal="center" vertical="top"/>
    </xf>
    <xf numFmtId="0" fontId="13" fillId="0" borderId="21" xfId="0" applyFont="1" applyBorder="1" applyAlignment="1">
      <alignment wrapText="1"/>
    </xf>
    <xf numFmtId="9" fontId="12" fillId="0" borderId="20" xfId="0" applyNumberFormat="1" applyFont="1" applyBorder="1" applyAlignment="1">
      <alignment horizontal="center" vertical="top"/>
    </xf>
    <xf numFmtId="0" fontId="12" fillId="0" borderId="17" xfId="0" quotePrefix="1" applyFont="1" applyBorder="1" applyAlignment="1">
      <alignment horizontal="center" vertical="top"/>
    </xf>
    <xf numFmtId="20" fontId="13" fillId="0" borderId="20" xfId="0" quotePrefix="1" applyNumberFormat="1" applyFont="1" applyBorder="1" applyAlignment="1">
      <alignment horizontal="center" vertical="top"/>
    </xf>
    <xf numFmtId="0" fontId="15" fillId="0" borderId="18" xfId="0" applyFont="1" applyBorder="1" applyAlignment="1">
      <alignment horizontal="center" vertical="top"/>
    </xf>
    <xf numFmtId="1" fontId="13" fillId="0" borderId="20" xfId="0" applyNumberFormat="1" applyFont="1" applyBorder="1" applyAlignment="1">
      <alignment horizontal="center" vertical="top"/>
    </xf>
    <xf numFmtId="167" fontId="13" fillId="0" borderId="20" xfId="0" applyNumberFormat="1" applyFont="1" applyBorder="1" applyAlignment="1">
      <alignment horizontal="center" vertical="top" wrapText="1"/>
    </xf>
    <xf numFmtId="0" fontId="15" fillId="0" borderId="0" xfId="0" applyFont="1" applyAlignment="1">
      <alignment horizontal="left" vertical="top" wrapText="1"/>
    </xf>
    <xf numFmtId="0" fontId="13" fillId="0" borderId="29" xfId="0" applyFont="1" applyBorder="1" applyAlignment="1">
      <alignment horizontal="left" vertical="top" wrapText="1"/>
    </xf>
    <xf numFmtId="0" fontId="13" fillId="0" borderId="1" xfId="0" applyFont="1" applyBorder="1" applyAlignment="1">
      <alignment horizontal="left" vertical="top"/>
    </xf>
    <xf numFmtId="167" fontId="13" fillId="0" borderId="20" xfId="0" applyNumberFormat="1" applyFont="1" applyBorder="1" applyAlignment="1">
      <alignment horizontal="center" vertical="top"/>
    </xf>
    <xf numFmtId="0" fontId="13" fillId="0" borderId="10" xfId="0" applyFont="1" applyBorder="1" applyAlignment="1">
      <alignment horizontal="center" vertical="top"/>
    </xf>
    <xf numFmtId="0" fontId="12" fillId="0" borderId="13" xfId="0" applyFont="1" applyBorder="1" applyAlignment="1">
      <alignment horizontal="left" vertical="top" wrapText="1"/>
    </xf>
    <xf numFmtId="0" fontId="12" fillId="0" borderId="17" xfId="0" applyFont="1" applyBorder="1" applyAlignment="1">
      <alignment horizontal="left" vertical="top" wrapText="1"/>
    </xf>
    <xf numFmtId="10" fontId="12" fillId="0" borderId="13" xfId="0" applyNumberFormat="1" applyFont="1" applyBorder="1" applyAlignment="1">
      <alignment horizontal="center" vertical="top"/>
    </xf>
    <xf numFmtId="0" fontId="12" fillId="0" borderId="20" xfId="0" applyFont="1" applyBorder="1" applyAlignment="1">
      <alignment horizontal="center" vertical="top"/>
    </xf>
    <xf numFmtId="0" fontId="12" fillId="0" borderId="17" xfId="0" applyFont="1" applyBorder="1" applyAlignment="1">
      <alignment horizontal="right" vertical="top"/>
    </xf>
    <xf numFmtId="0" fontId="12" fillId="0" borderId="27" xfId="0" applyFont="1" applyBorder="1" applyAlignment="1">
      <alignment horizontal="left" vertical="top" wrapText="1"/>
    </xf>
    <xf numFmtId="0" fontId="13" fillId="0" borderId="1" xfId="0" applyFont="1" applyBorder="1" applyAlignment="1">
      <alignment horizontal="center"/>
    </xf>
    <xf numFmtId="0" fontId="13" fillId="0" borderId="0" xfId="0" applyFont="1" applyAlignment="1">
      <alignment horizontal="center" vertical="top" wrapText="1"/>
    </xf>
    <xf numFmtId="0" fontId="12" fillId="0" borderId="32" xfId="0" applyFont="1" applyBorder="1" applyAlignment="1">
      <alignment horizontal="center" vertical="top"/>
    </xf>
    <xf numFmtId="0" fontId="13" fillId="0" borderId="28" xfId="0" applyFont="1" applyBorder="1" applyAlignment="1">
      <alignment horizontal="left" vertical="top" wrapText="1"/>
    </xf>
    <xf numFmtId="0" fontId="12" fillId="0" borderId="32" xfId="0" applyFont="1" applyBorder="1" applyAlignment="1">
      <alignment horizontal="center" vertical="top" wrapText="1"/>
    </xf>
    <xf numFmtId="0" fontId="12" fillId="0" borderId="21" xfId="0" applyFont="1" applyBorder="1" applyAlignment="1">
      <alignment horizontal="center" vertical="top"/>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2" fillId="0" borderId="29" xfId="0" applyFont="1" applyBorder="1" applyAlignment="1">
      <alignment horizontal="center" vertical="top"/>
    </xf>
    <xf numFmtId="0" fontId="12" fillId="0" borderId="15" xfId="0" applyFont="1" applyBorder="1" applyAlignment="1">
      <alignment horizontal="center" vertical="top"/>
    </xf>
    <xf numFmtId="0" fontId="13" fillId="0" borderId="16" xfId="0" applyFont="1" applyBorder="1" applyAlignment="1">
      <alignment horizontal="left" vertical="top" wrapText="1"/>
    </xf>
    <xf numFmtId="0" fontId="13" fillId="0" borderId="17" xfId="0" applyFont="1" applyBorder="1" applyAlignment="1">
      <alignment horizontal="center" vertical="top"/>
    </xf>
    <xf numFmtId="0" fontId="13" fillId="0" borderId="12" xfId="0" applyFont="1" applyBorder="1" applyAlignment="1">
      <alignment horizontal="left" vertical="top"/>
    </xf>
    <xf numFmtId="9" fontId="13" fillId="0" borderId="12" xfId="0" applyNumberFormat="1" applyFont="1" applyBorder="1" applyAlignment="1">
      <alignment horizontal="center" vertical="top"/>
    </xf>
    <xf numFmtId="0" fontId="13" fillId="0" borderId="31" xfId="0" applyFont="1" applyBorder="1" applyAlignment="1">
      <alignment vertical="top" wrapText="1"/>
    </xf>
    <xf numFmtId="0" fontId="16" fillId="0" borderId="20" xfId="0" applyFont="1" applyBorder="1" applyAlignment="1">
      <alignment horizontal="center" vertical="top" wrapText="1"/>
    </xf>
    <xf numFmtId="10" fontId="13" fillId="0" borderId="20" xfId="0" applyNumberFormat="1" applyFont="1" applyBorder="1" applyAlignment="1">
      <alignment horizontal="center" vertical="top"/>
    </xf>
    <xf numFmtId="0" fontId="13" fillId="3" borderId="12" xfId="0" applyFont="1" applyFill="1" applyBorder="1" applyAlignment="1">
      <alignment horizontal="center" vertical="top"/>
    </xf>
    <xf numFmtId="166" fontId="12" fillId="0" borderId="12" xfId="0" applyNumberFormat="1" applyFont="1" applyBorder="1" applyAlignment="1">
      <alignment horizontal="center" vertical="top"/>
    </xf>
    <xf numFmtId="0" fontId="13" fillId="0" borderId="1" xfId="0" applyFont="1" applyBorder="1" applyAlignment="1">
      <alignment horizontal="center" vertical="top"/>
    </xf>
    <xf numFmtId="164" fontId="12" fillId="0" borderId="12" xfId="0" applyNumberFormat="1" applyFont="1" applyBorder="1" applyAlignment="1">
      <alignment horizontal="center" vertical="top"/>
    </xf>
    <xf numFmtId="9" fontId="12" fillId="0" borderId="0" xfId="0" applyNumberFormat="1" applyFont="1" applyAlignment="1">
      <alignment horizontal="center" vertical="top"/>
    </xf>
    <xf numFmtId="0" fontId="15" fillId="0" borderId="13" xfId="0" applyFont="1" applyBorder="1" applyAlignment="1">
      <alignment horizontal="left" vertical="top" wrapText="1"/>
    </xf>
    <xf numFmtId="0" fontId="12" fillId="0" borderId="33" xfId="0" applyFont="1" applyBorder="1" applyAlignment="1">
      <alignment horizontal="center" vertical="top"/>
    </xf>
    <xf numFmtId="9" fontId="13" fillId="0" borderId="1" xfId="0" applyNumberFormat="1" applyFont="1" applyBorder="1" applyAlignment="1">
      <alignment horizontal="center" vertical="top"/>
    </xf>
    <xf numFmtId="0" fontId="12" fillId="0" borderId="0" xfId="0" applyFont="1" applyAlignment="1">
      <alignment horizontal="left" vertical="top"/>
    </xf>
    <xf numFmtId="9" fontId="12" fillId="0" borderId="13" xfId="0" applyNumberFormat="1" applyFont="1" applyBorder="1" applyAlignment="1">
      <alignment horizontal="center" vertical="top" wrapText="1"/>
    </xf>
    <xf numFmtId="9" fontId="12" fillId="2" borderId="30" xfId="0" applyNumberFormat="1" applyFont="1" applyFill="1" applyBorder="1" applyAlignment="1">
      <alignment horizontal="center" vertical="top"/>
    </xf>
    <xf numFmtId="10" fontId="13" fillId="0" borderId="20" xfId="0" applyNumberFormat="1" applyFont="1" applyBorder="1" applyAlignment="1">
      <alignment horizontal="center" wrapText="1"/>
    </xf>
    <xf numFmtId="0" fontId="13" fillId="0" borderId="0" xfId="0" applyFont="1" applyAlignment="1">
      <alignment horizontal="center" vertical="center" wrapText="1"/>
    </xf>
    <xf numFmtId="0" fontId="13" fillId="0" borderId="9" xfId="0" applyFont="1" applyBorder="1" applyAlignment="1">
      <alignment horizontal="left" vertical="top" wrapText="1"/>
    </xf>
    <xf numFmtId="0" fontId="13" fillId="0" borderId="23" xfId="0" applyFont="1" applyBorder="1" applyAlignment="1">
      <alignment vertical="top" wrapText="1"/>
    </xf>
    <xf numFmtId="0" fontId="13" fillId="0" borderId="27" xfId="0" applyFont="1" applyBorder="1" applyAlignment="1">
      <alignment horizontal="center" vertical="top"/>
    </xf>
    <xf numFmtId="9" fontId="12" fillId="0" borderId="27" xfId="0" applyNumberFormat="1" applyFont="1" applyBorder="1" applyAlignment="1">
      <alignment horizontal="center" vertical="top"/>
    </xf>
    <xf numFmtId="0" fontId="13" fillId="0" borderId="22" xfId="0" applyFont="1" applyBorder="1" applyAlignment="1">
      <alignment horizontal="center" vertical="top"/>
    </xf>
    <xf numFmtId="0" fontId="12" fillId="0" borderId="5" xfId="0" applyFont="1" applyBorder="1" applyAlignment="1">
      <alignment horizontal="center" vertical="top"/>
    </xf>
    <xf numFmtId="0" fontId="13" fillId="0" borderId="2" xfId="0" applyFont="1" applyBorder="1" applyAlignment="1">
      <alignment horizontal="center" vertical="top" wrapText="1"/>
    </xf>
    <xf numFmtId="1" fontId="13" fillId="0" borderId="8" xfId="0" applyNumberFormat="1" applyFont="1" applyBorder="1" applyAlignment="1">
      <alignment horizontal="center" vertical="top" wrapText="1"/>
    </xf>
    <xf numFmtId="0" fontId="13" fillId="0" borderId="8" xfId="0" applyFont="1" applyBorder="1" applyAlignment="1">
      <alignment horizontal="left" vertical="top" wrapText="1"/>
    </xf>
    <xf numFmtId="1" fontId="12" fillId="0" borderId="0" xfId="0" applyNumberFormat="1" applyFont="1" applyAlignment="1">
      <alignment horizontal="left" vertical="top" wrapText="1"/>
    </xf>
    <xf numFmtId="1" fontId="15" fillId="0" borderId="0" xfId="0" applyNumberFormat="1" applyFont="1" applyAlignment="1">
      <alignment horizontal="left" vertical="top" wrapText="1"/>
    </xf>
    <xf numFmtId="0" fontId="13" fillId="0" borderId="18" xfId="0" applyFont="1" applyBorder="1" applyAlignment="1">
      <alignment horizontal="center" vertical="top" wrapText="1"/>
    </xf>
    <xf numFmtId="1" fontId="12" fillId="0" borderId="13" xfId="0" applyNumberFormat="1" applyFont="1" applyBorder="1" applyAlignment="1">
      <alignment horizontal="center" vertical="top" wrapText="1"/>
    </xf>
    <xf numFmtId="0" fontId="12" fillId="0" borderId="23" xfId="0" applyFont="1" applyBorder="1" applyAlignment="1">
      <alignment horizontal="left" vertical="top" wrapText="1"/>
    </xf>
    <xf numFmtId="0" fontId="12" fillId="0" borderId="34" xfId="0" applyFont="1" applyBorder="1" applyAlignment="1">
      <alignment horizontal="center" vertical="top" wrapText="1"/>
    </xf>
    <xf numFmtId="0" fontId="12" fillId="0" borderId="35" xfId="0" applyFont="1" applyBorder="1" applyAlignment="1">
      <alignment horizontal="center" vertical="top" wrapText="1"/>
    </xf>
    <xf numFmtId="0" fontId="12" fillId="0" borderId="44" xfId="0" applyFont="1" applyBorder="1" applyAlignment="1">
      <alignment horizontal="center" vertical="top"/>
    </xf>
    <xf numFmtId="0" fontId="13" fillId="0" borderId="6" xfId="0" applyFont="1" applyBorder="1" applyAlignment="1">
      <alignment wrapText="1"/>
    </xf>
    <xf numFmtId="0" fontId="12" fillId="0" borderId="8" xfId="0" applyFont="1" applyBorder="1"/>
    <xf numFmtId="0" fontId="12" fillId="0" borderId="45" xfId="0" applyFont="1" applyBorder="1" applyAlignment="1">
      <alignment horizontal="center" vertical="top" wrapText="1"/>
    </xf>
    <xf numFmtId="0" fontId="12" fillId="0" borderId="44" xfId="0" applyFont="1" applyBorder="1" applyAlignment="1">
      <alignment horizontal="center" vertical="top" wrapText="1"/>
    </xf>
    <xf numFmtId="0" fontId="13" fillId="0" borderId="5" xfId="0" applyFont="1" applyBorder="1" applyAlignment="1">
      <alignment horizontal="center" vertical="top"/>
    </xf>
    <xf numFmtId="0" fontId="13" fillId="2" borderId="41" xfId="0" applyFont="1" applyFill="1" applyBorder="1" applyAlignment="1">
      <alignment vertical="top" wrapText="1"/>
    </xf>
    <xf numFmtId="0" fontId="12" fillId="0" borderId="39" xfId="0" applyFont="1" applyBorder="1" applyAlignment="1">
      <alignment horizontal="center" vertical="top"/>
    </xf>
    <xf numFmtId="0" fontId="13" fillId="0" borderId="17" xfId="0" applyFont="1" applyBorder="1" applyAlignment="1">
      <alignment horizontal="left" vertical="top" wrapText="1"/>
    </xf>
    <xf numFmtId="0" fontId="13" fillId="0" borderId="29" xfId="0" applyFont="1" applyBorder="1" applyAlignment="1">
      <alignment horizontal="left" vertical="top"/>
    </xf>
    <xf numFmtId="0" fontId="13" fillId="0" borderId="46" xfId="0" applyFont="1" applyBorder="1" applyAlignment="1">
      <alignment horizontal="left" vertical="top" wrapText="1"/>
    </xf>
    <xf numFmtId="0" fontId="12" fillId="0" borderId="40" xfId="0" applyFont="1" applyBorder="1" applyAlignment="1">
      <alignment horizontal="center" vertical="top"/>
    </xf>
    <xf numFmtId="0" fontId="13" fillId="0" borderId="48" xfId="0" applyFont="1" applyBorder="1" applyAlignment="1">
      <alignment horizontal="left" vertical="top" wrapText="1"/>
    </xf>
    <xf numFmtId="0" fontId="13" fillId="0" borderId="31" xfId="0" applyFont="1" applyBorder="1" applyAlignment="1">
      <alignment vertical="top"/>
    </xf>
    <xf numFmtId="0" fontId="16" fillId="0" borderId="17" xfId="0" applyFont="1" applyBorder="1" applyAlignment="1">
      <alignment horizontal="center" vertical="top" wrapText="1"/>
    </xf>
    <xf numFmtId="0" fontId="16" fillId="0" borderId="12" xfId="0" applyFont="1" applyBorder="1" applyAlignment="1">
      <alignment horizontal="center" vertical="top" wrapText="1"/>
    </xf>
    <xf numFmtId="0" fontId="12" fillId="0" borderId="38" xfId="0" applyFont="1" applyBorder="1" applyAlignment="1">
      <alignment horizontal="center" vertical="top"/>
    </xf>
    <xf numFmtId="0" fontId="13" fillId="0" borderId="51" xfId="0" applyFont="1" applyBorder="1" applyAlignment="1">
      <alignment horizontal="left" vertical="top" wrapText="1"/>
    </xf>
    <xf numFmtId="0" fontId="12" fillId="0" borderId="51" xfId="0" applyFont="1" applyBorder="1" applyAlignment="1">
      <alignment horizontal="center" vertical="top"/>
    </xf>
    <xf numFmtId="0" fontId="12" fillId="0" borderId="52" xfId="0" applyFont="1" applyBorder="1" applyAlignment="1">
      <alignment horizontal="left" vertical="top"/>
    </xf>
    <xf numFmtId="9" fontId="15" fillId="0" borderId="13" xfId="0" applyNumberFormat="1" applyFont="1" applyBorder="1" applyAlignment="1">
      <alignment horizontal="center" vertical="top"/>
    </xf>
    <xf numFmtId="1" fontId="13" fillId="0" borderId="20" xfId="0" applyNumberFormat="1" applyFont="1" applyBorder="1" applyAlignment="1">
      <alignment horizontal="center" vertical="top" wrapText="1"/>
    </xf>
    <xf numFmtId="0" fontId="12" fillId="2" borderId="42" xfId="0" applyFont="1" applyFill="1" applyBorder="1" applyAlignment="1">
      <alignment vertical="top" wrapText="1"/>
    </xf>
    <xf numFmtId="0" fontId="12" fillId="0" borderId="5" xfId="0" applyFont="1" applyBorder="1"/>
    <xf numFmtId="0" fontId="13" fillId="0" borderId="46" xfId="0" applyFont="1" applyBorder="1" applyAlignment="1">
      <alignment horizontal="center" vertical="top"/>
    </xf>
    <xf numFmtId="0" fontId="13" fillId="0" borderId="48" xfId="0" applyFont="1" applyBorder="1" applyAlignment="1">
      <alignment horizontal="center" vertical="top"/>
    </xf>
    <xf numFmtId="0" fontId="13" fillId="0" borderId="15" xfId="0" applyFont="1" applyBorder="1" applyAlignment="1">
      <alignment horizontal="left" vertical="top" wrapText="1"/>
    </xf>
    <xf numFmtId="9" fontId="12" fillId="0" borderId="20" xfId="0" quotePrefix="1" applyNumberFormat="1" applyFont="1" applyBorder="1" applyAlignment="1">
      <alignment horizontal="center" vertical="top"/>
    </xf>
    <xf numFmtId="0" fontId="13" fillId="2" borderId="54" xfId="0" applyFont="1" applyFill="1" applyBorder="1" applyAlignment="1">
      <alignment horizontal="center" vertical="top"/>
    </xf>
    <xf numFmtId="0" fontId="13" fillId="2" borderId="53" xfId="0" applyFont="1" applyFill="1" applyBorder="1" applyAlignment="1">
      <alignment horizontal="center" vertical="top"/>
    </xf>
    <xf numFmtId="0" fontId="13" fillId="2" borderId="42" xfId="0" applyFont="1" applyFill="1" applyBorder="1" applyAlignment="1">
      <alignment vertical="top" wrapText="1"/>
    </xf>
    <xf numFmtId="9" fontId="13" fillId="2" borderId="30" xfId="0" applyNumberFormat="1" applyFont="1" applyFill="1" applyBorder="1" applyAlignment="1">
      <alignment horizontal="center" vertical="top"/>
    </xf>
    <xf numFmtId="0" fontId="12" fillId="2" borderId="53" xfId="0" applyFont="1" applyFill="1" applyBorder="1" applyAlignment="1">
      <alignment horizontal="center" vertical="top"/>
    </xf>
    <xf numFmtId="0" fontId="12" fillId="2" borderId="53" xfId="0" applyFont="1" applyFill="1" applyBorder="1" applyAlignment="1">
      <alignment horizontal="center" vertical="top" wrapText="1"/>
    </xf>
    <xf numFmtId="0" fontId="12" fillId="0" borderId="51" xfId="0" applyFont="1" applyBorder="1" applyAlignment="1">
      <alignment horizontal="left"/>
    </xf>
    <xf numFmtId="0" fontId="12" fillId="2" borderId="30" xfId="0" applyFont="1" applyFill="1" applyBorder="1" applyAlignment="1">
      <alignment horizontal="left" vertical="top" wrapText="1"/>
    </xf>
    <xf numFmtId="0" fontId="12" fillId="2" borderId="55" xfId="0" applyFont="1" applyFill="1" applyBorder="1" applyAlignment="1">
      <alignment horizontal="center" vertical="top" wrapText="1"/>
    </xf>
    <xf numFmtId="9" fontId="12" fillId="2" borderId="43" xfId="0" applyNumberFormat="1" applyFont="1" applyFill="1" applyBorder="1" applyAlignment="1">
      <alignment horizontal="center" vertical="top"/>
    </xf>
    <xf numFmtId="0" fontId="12" fillId="2" borderId="43" xfId="0" applyFont="1" applyFill="1" applyBorder="1" applyAlignment="1">
      <alignment horizontal="left" vertical="top" wrapText="1"/>
    </xf>
    <xf numFmtId="9" fontId="13" fillId="3" borderId="37" xfId="0" applyNumberFormat="1" applyFont="1" applyFill="1" applyBorder="1" applyAlignment="1">
      <alignment horizontal="center" vertical="top"/>
    </xf>
    <xf numFmtId="164" fontId="13" fillId="0" borderId="12" xfId="0" applyNumberFormat="1" applyFont="1" applyBorder="1" applyAlignment="1">
      <alignment horizontal="center" vertical="top"/>
    </xf>
    <xf numFmtId="164" fontId="12" fillId="3" borderId="36" xfId="0" applyNumberFormat="1" applyFont="1" applyFill="1" applyBorder="1" applyAlignment="1">
      <alignment horizontal="center" vertical="top"/>
    </xf>
    <xf numFmtId="166" fontId="12" fillId="0" borderId="14" xfId="0" applyNumberFormat="1" applyFont="1" applyBorder="1" applyAlignment="1">
      <alignment horizontal="center" vertical="top"/>
    </xf>
    <xf numFmtId="0" fontId="12" fillId="3" borderId="41" xfId="0" applyFont="1" applyFill="1" applyBorder="1" applyAlignment="1">
      <alignment horizontal="center" vertical="top" wrapText="1"/>
    </xf>
    <xf numFmtId="0" fontId="12" fillId="0" borderId="3" xfId="0" applyFont="1" applyBorder="1" applyAlignment="1">
      <alignment horizontal="center" vertical="top" wrapText="1"/>
    </xf>
    <xf numFmtId="0" fontId="13" fillId="0" borderId="4" xfId="0" applyFont="1" applyBorder="1" applyAlignment="1">
      <alignment vertical="top" wrapText="1"/>
    </xf>
    <xf numFmtId="0" fontId="13" fillId="0" borderId="6" xfId="0" applyFont="1" applyBorder="1" applyAlignment="1">
      <alignment horizontal="left" vertical="top"/>
    </xf>
    <xf numFmtId="0" fontId="13" fillId="0" borderId="5" xfId="0" applyFont="1" applyBorder="1" applyAlignment="1">
      <alignment horizontal="left" vertical="top" wrapText="1"/>
    </xf>
    <xf numFmtId="0" fontId="12" fillId="0" borderId="13" xfId="0" applyFont="1" applyBorder="1" applyAlignment="1">
      <alignment horizontal="center"/>
    </xf>
    <xf numFmtId="0" fontId="12" fillId="0" borderId="17" xfId="0" applyFont="1" applyBorder="1" applyAlignment="1">
      <alignment horizontal="center"/>
    </xf>
    <xf numFmtId="0" fontId="13" fillId="0" borderId="19" xfId="0" applyFont="1" applyBorder="1" applyAlignment="1">
      <alignment horizontal="center" vertical="top" wrapText="1"/>
    </xf>
    <xf numFmtId="0" fontId="12" fillId="0" borderId="15" xfId="0" applyFont="1" applyBorder="1" applyAlignment="1">
      <alignment horizontal="center"/>
    </xf>
    <xf numFmtId="0" fontId="12" fillId="0" borderId="12" xfId="0" applyFont="1" applyBorder="1" applyAlignment="1">
      <alignment horizontal="center"/>
    </xf>
    <xf numFmtId="10" fontId="13" fillId="0" borderId="20" xfId="0" applyNumberFormat="1" applyFont="1" applyBorder="1" applyAlignment="1">
      <alignment horizontal="center" vertical="top" wrapText="1"/>
    </xf>
    <xf numFmtId="0" fontId="13" fillId="0" borderId="6" xfId="0" applyFont="1" applyBorder="1" applyAlignment="1">
      <alignment vertical="top"/>
    </xf>
    <xf numFmtId="0" fontId="12" fillId="0" borderId="3" xfId="0" applyFont="1" applyBorder="1" applyAlignment="1">
      <alignment horizontal="center" vertical="top"/>
    </xf>
    <xf numFmtId="0" fontId="13" fillId="0" borderId="4" xfId="0" applyFont="1" applyBorder="1" applyAlignment="1">
      <alignment wrapText="1"/>
    </xf>
    <xf numFmtId="0" fontId="16" fillId="0" borderId="11" xfId="0" applyFont="1" applyBorder="1" applyAlignment="1">
      <alignment horizontal="left" vertical="top" wrapText="1"/>
    </xf>
    <xf numFmtId="0" fontId="12" fillId="0" borderId="27" xfId="0" applyFont="1" applyBorder="1" applyAlignment="1">
      <alignment horizontal="center"/>
    </xf>
    <xf numFmtId="0" fontId="13" fillId="0" borderId="27" xfId="0" applyFont="1" applyBorder="1" applyAlignment="1">
      <alignment horizontal="left" vertical="top" wrapText="1"/>
    </xf>
    <xf numFmtId="0" fontId="12" fillId="0" borderId="4" xfId="0" applyFont="1" applyBorder="1"/>
    <xf numFmtId="0" fontId="15" fillId="0" borderId="15" xfId="0" applyFont="1" applyBorder="1" applyAlignment="1">
      <alignment horizontal="center" vertical="top"/>
    </xf>
    <xf numFmtId="0" fontId="15" fillId="0" borderId="10" xfId="0" applyFont="1" applyBorder="1" applyAlignment="1">
      <alignment horizontal="center" vertical="top"/>
    </xf>
    <xf numFmtId="0" fontId="12" fillId="0" borderId="3" xfId="0" applyFont="1" applyBorder="1"/>
    <xf numFmtId="0" fontId="13" fillId="0" borderId="4" xfId="0" applyFont="1" applyBorder="1" applyAlignment="1">
      <alignment horizontal="left" vertical="top" wrapText="1"/>
    </xf>
    <xf numFmtId="1" fontId="13" fillId="0" borderId="17" xfId="0" applyNumberFormat="1" applyFont="1" applyBorder="1" applyAlignment="1">
      <alignment horizontal="center" vertical="top"/>
    </xf>
    <xf numFmtId="0" fontId="13" fillId="0" borderId="10" xfId="0" applyFont="1" applyBorder="1" applyAlignment="1">
      <alignment horizontal="right" vertical="top"/>
    </xf>
    <xf numFmtId="0" fontId="13" fillId="0" borderId="1" xfId="0" applyFont="1" applyBorder="1"/>
    <xf numFmtId="0" fontId="13" fillId="0" borderId="11" xfId="0" applyFont="1" applyBorder="1" applyAlignment="1">
      <alignment horizontal="left" vertical="top"/>
    </xf>
    <xf numFmtId="9" fontId="13" fillId="0" borderId="10" xfId="0" applyNumberFormat="1" applyFont="1" applyBorder="1" applyAlignment="1">
      <alignment horizontal="center" vertical="top"/>
    </xf>
    <xf numFmtId="10" fontId="13" fillId="0" borderId="12" xfId="0" applyNumberFormat="1" applyFont="1" applyBorder="1" applyAlignment="1">
      <alignment horizontal="center" vertical="top"/>
    </xf>
    <xf numFmtId="3" fontId="13" fillId="0" borderId="8" xfId="0" applyNumberFormat="1" applyFont="1" applyBorder="1" applyAlignment="1">
      <alignment horizontal="center" vertical="top"/>
    </xf>
    <xf numFmtId="3" fontId="13" fillId="0" borderId="13" xfId="0" applyNumberFormat="1" applyFont="1" applyBorder="1" applyAlignment="1">
      <alignment horizontal="center" vertical="top"/>
    </xf>
    <xf numFmtId="9" fontId="13" fillId="0" borderId="17" xfId="0" applyNumberFormat="1" applyFont="1" applyBorder="1" applyAlignment="1">
      <alignment horizontal="center" vertical="top"/>
    </xf>
    <xf numFmtId="9" fontId="13" fillId="3" borderId="26" xfId="0" applyNumberFormat="1" applyFont="1" applyFill="1" applyBorder="1" applyAlignment="1">
      <alignment horizontal="center" vertical="top"/>
    </xf>
    <xf numFmtId="0" fontId="13" fillId="0" borderId="57" xfId="0" applyFont="1" applyBorder="1" applyAlignment="1">
      <alignment horizontal="left" vertical="top" wrapText="1"/>
    </xf>
    <xf numFmtId="0" fontId="12" fillId="0" borderId="58" xfId="0" applyFont="1" applyBorder="1" applyAlignment="1">
      <alignment horizontal="left" vertical="top" wrapText="1"/>
    </xf>
    <xf numFmtId="10" fontId="13" fillId="0" borderId="13" xfId="0" applyNumberFormat="1" applyFont="1" applyBorder="1" applyAlignment="1">
      <alignment horizontal="center" vertical="top"/>
    </xf>
    <xf numFmtId="0" fontId="15" fillId="0" borderId="17" xfId="0" applyFont="1" applyBorder="1" applyAlignment="1">
      <alignment horizontal="left" vertical="top" wrapText="1"/>
    </xf>
    <xf numFmtId="9" fontId="12" fillId="0" borderId="13" xfId="0" applyNumberFormat="1" applyFont="1" applyBorder="1" applyAlignment="1">
      <alignment horizontal="center"/>
    </xf>
    <xf numFmtId="0" fontId="12" fillId="0" borderId="50" xfId="0" applyFont="1" applyBorder="1" applyAlignment="1">
      <alignment horizontal="left" vertical="top" wrapText="1"/>
    </xf>
    <xf numFmtId="0" fontId="13" fillId="0" borderId="47" xfId="0" applyFont="1" applyBorder="1" applyAlignment="1">
      <alignment horizontal="left" vertical="top" wrapText="1"/>
    </xf>
    <xf numFmtId="0" fontId="13" fillId="0" borderId="49" xfId="0" applyFont="1" applyBorder="1" applyAlignment="1">
      <alignment horizontal="left" vertical="top" wrapText="1"/>
    </xf>
    <xf numFmtId="9" fontId="13" fillId="0" borderId="20" xfId="0" quotePrefix="1" applyNumberFormat="1" applyFont="1" applyBorder="1" applyAlignment="1">
      <alignment horizontal="center" vertical="top"/>
    </xf>
    <xf numFmtId="0" fontId="13" fillId="2" borderId="30" xfId="0" applyFont="1" applyFill="1" applyBorder="1" applyAlignment="1">
      <alignment horizontal="left" vertical="top" wrapText="1"/>
    </xf>
    <xf numFmtId="10" fontId="15" fillId="0" borderId="13" xfId="0" applyNumberFormat="1" applyFont="1" applyBorder="1" applyAlignment="1">
      <alignment horizontal="center" vertical="top"/>
    </xf>
    <xf numFmtId="0" fontId="17" fillId="0" borderId="8" xfId="0" applyFont="1" applyBorder="1" applyAlignment="1">
      <alignment horizontal="center" vertical="top"/>
    </xf>
    <xf numFmtId="168" fontId="12" fillId="0" borderId="8" xfId="0" applyNumberFormat="1" applyFont="1" applyBorder="1" applyAlignment="1">
      <alignment horizontal="center" vertical="top"/>
    </xf>
    <xf numFmtId="168" fontId="12" fillId="0" borderId="13" xfId="0" applyNumberFormat="1" applyFont="1" applyBorder="1" applyAlignment="1">
      <alignment horizontal="center" vertical="top"/>
    </xf>
    <xf numFmtId="168" fontId="12" fillId="0" borderId="7" xfId="0" applyNumberFormat="1" applyFont="1" applyBorder="1" applyAlignment="1">
      <alignment horizontal="center" vertical="top"/>
    </xf>
    <xf numFmtId="10" fontId="13" fillId="0" borderId="15" xfId="0" applyNumberFormat="1" applyFont="1" applyBorder="1" applyAlignment="1">
      <alignment horizontal="center" vertical="top"/>
    </xf>
    <xf numFmtId="10" fontId="13" fillId="0" borderId="10" xfId="0" applyNumberFormat="1" applyFont="1" applyBorder="1" applyAlignment="1">
      <alignment horizontal="center" vertical="top"/>
    </xf>
    <xf numFmtId="168" fontId="13" fillId="0" borderId="10" xfId="0" applyNumberFormat="1" applyFont="1" applyBorder="1" applyAlignment="1">
      <alignment horizontal="center" vertical="top"/>
    </xf>
    <xf numFmtId="0" fontId="0" fillId="0" borderId="0" xfId="0" applyFont="1" applyAlignment="1"/>
    <xf numFmtId="0" fontId="26" fillId="0" borderId="56" xfId="32" applyFont="1" applyFill="1" applyAlignment="1">
      <alignment wrapText="1"/>
    </xf>
    <xf numFmtId="0" fontId="0" fillId="0" borderId="0" xfId="0" applyFont="1" applyAlignment="1"/>
    <xf numFmtId="0" fontId="27" fillId="4" borderId="63" xfId="40" applyFont="1" applyFill="1" applyBorder="1" applyAlignment="1">
      <alignment vertical="top"/>
    </xf>
    <xf numFmtId="0" fontId="27" fillId="4" borderId="61" xfId="40" applyFont="1" applyFill="1" applyBorder="1" applyAlignment="1">
      <alignment vertical="top"/>
    </xf>
    <xf numFmtId="0" fontId="24" fillId="0" borderId="56" xfId="40" applyFont="1" applyFill="1" applyBorder="1" applyAlignment="1">
      <alignment horizontal="center" vertical="top"/>
    </xf>
    <xf numFmtId="0" fontId="24" fillId="0" borderId="56" xfId="40" applyFont="1" applyFill="1" applyBorder="1" applyAlignment="1">
      <alignment horizontal="left" vertical="top" wrapText="1"/>
    </xf>
    <xf numFmtId="0" fontId="24" fillId="0" borderId="56" xfId="40" applyFont="1" applyFill="1" applyBorder="1" applyAlignment="1">
      <alignment horizontal="center" vertical="top" wrapText="1"/>
    </xf>
    <xf numFmtId="0" fontId="24" fillId="0" borderId="56" xfId="40" applyFont="1" applyFill="1" applyBorder="1" applyAlignment="1">
      <alignment vertical="top" wrapText="1"/>
    </xf>
    <xf numFmtId="41" fontId="25" fillId="0" borderId="56" xfId="41" applyFont="1" applyFill="1" applyBorder="1" applyAlignment="1">
      <alignment horizontal="center" vertical="top" wrapText="1"/>
    </xf>
    <xf numFmtId="0" fontId="25" fillId="0" borderId="56" xfId="32" applyFont="1" applyFill="1" applyBorder="1" applyAlignment="1">
      <alignment horizontal="center" vertical="top" wrapText="1"/>
    </xf>
    <xf numFmtId="0" fontId="25" fillId="0" borderId="56" xfId="10" applyFont="1" applyFill="1" applyBorder="1" applyAlignment="1">
      <alignment horizontal="left" vertical="top" wrapText="1"/>
    </xf>
    <xf numFmtId="0" fontId="25" fillId="0" borderId="56" xfId="32" applyFont="1" applyFill="1" applyBorder="1" applyAlignment="1">
      <alignment horizontal="left" vertical="top" wrapText="1"/>
    </xf>
    <xf numFmtId="0" fontId="28" fillId="0" borderId="0" xfId="0" applyFont="1" applyAlignment="1"/>
    <xf numFmtId="0" fontId="0" fillId="0" borderId="0" xfId="0" applyFont="1" applyAlignment="1">
      <alignment horizontal="center" vertical="top"/>
    </xf>
    <xf numFmtId="0" fontId="24" fillId="4" borderId="68" xfId="40" applyFont="1" applyFill="1" applyBorder="1" applyAlignment="1">
      <alignment vertical="top" wrapText="1"/>
    </xf>
    <xf numFmtId="0" fontId="25" fillId="0" borderId="0" xfId="0" applyFont="1" applyAlignment="1"/>
    <xf numFmtId="0" fontId="25" fillId="0" borderId="0" xfId="0" applyFont="1" applyAlignment="1">
      <alignment horizontal="center" vertical="top"/>
    </xf>
    <xf numFmtId="0" fontId="26" fillId="0" borderId="0" xfId="0" applyFont="1" applyAlignment="1"/>
    <xf numFmtId="0" fontId="24" fillId="4" borderId="59" xfId="40" applyFont="1" applyFill="1" applyBorder="1" applyAlignment="1">
      <alignment vertical="top" wrapText="1"/>
    </xf>
    <xf numFmtId="0" fontId="24" fillId="4" borderId="60" xfId="40" applyFont="1" applyFill="1" applyBorder="1" applyAlignment="1">
      <alignment horizontal="center" vertical="top"/>
    </xf>
    <xf numFmtId="0" fontId="24" fillId="4" borderId="60" xfId="40" applyNumberFormat="1" applyFont="1" applyFill="1" applyBorder="1" applyAlignment="1">
      <alignment horizontal="center" vertical="top"/>
    </xf>
    <xf numFmtId="0" fontId="27" fillId="4" borderId="60" xfId="40" applyFont="1" applyFill="1" applyBorder="1" applyAlignment="1">
      <alignment vertical="top"/>
    </xf>
    <xf numFmtId="0" fontId="24" fillId="4" borderId="73" xfId="40" applyFont="1" applyFill="1" applyBorder="1" applyAlignment="1">
      <alignment horizontal="left" vertical="top" wrapText="1"/>
    </xf>
    <xf numFmtId="0" fontId="24" fillId="4" borderId="73" xfId="40" applyFont="1" applyFill="1" applyBorder="1" applyAlignment="1">
      <alignment horizontal="center" vertical="top"/>
    </xf>
    <xf numFmtId="0" fontId="24" fillId="4" borderId="73" xfId="40" applyFont="1" applyFill="1" applyBorder="1" applyAlignment="1">
      <alignment horizontal="center" vertical="top" wrapText="1"/>
    </xf>
    <xf numFmtId="41" fontId="26" fillId="4" borderId="62" xfId="41" applyFont="1" applyFill="1" applyBorder="1" applyAlignment="1">
      <alignment horizontal="center" vertical="top" wrapText="1"/>
    </xf>
    <xf numFmtId="0" fontId="26" fillId="4" borderId="62" xfId="32" applyFont="1" applyFill="1" applyBorder="1" applyAlignment="1">
      <alignment horizontal="center" vertical="top" wrapText="1"/>
    </xf>
    <xf numFmtId="0" fontId="26" fillId="4" borderId="62" xfId="10" applyFont="1" applyFill="1" applyBorder="1" applyAlignment="1">
      <alignment horizontal="left" vertical="top" wrapText="1"/>
    </xf>
    <xf numFmtId="41" fontId="24" fillId="4" borderId="73" xfId="41" applyFont="1" applyFill="1" applyBorder="1" applyAlignment="1">
      <alignment horizontal="center" vertical="top"/>
    </xf>
    <xf numFmtId="0" fontId="24" fillId="4" borderId="73" xfId="40" applyFont="1" applyFill="1" applyBorder="1" applyAlignment="1">
      <alignment horizontal="left" vertical="center" wrapText="1"/>
    </xf>
    <xf numFmtId="0" fontId="24" fillId="4" borderId="73" xfId="40" applyFont="1" applyFill="1" applyBorder="1" applyAlignment="1">
      <alignment vertical="top" wrapText="1"/>
    </xf>
    <xf numFmtId="0" fontId="24" fillId="4" borderId="75" xfId="40" applyFont="1" applyFill="1" applyBorder="1" applyAlignment="1">
      <alignment horizontal="left" vertical="top" wrapText="1"/>
    </xf>
    <xf numFmtId="0" fontId="24" fillId="4" borderId="76" xfId="40" applyFont="1" applyFill="1" applyBorder="1" applyAlignment="1">
      <alignment horizontal="left" vertical="top" wrapText="1"/>
    </xf>
    <xf numFmtId="0" fontId="24" fillId="4" borderId="77" xfId="40" applyFont="1" applyFill="1" applyBorder="1" applyAlignment="1">
      <alignment horizontal="left" vertical="top" wrapText="1"/>
    </xf>
    <xf numFmtId="9" fontId="24" fillId="4" borderId="77" xfId="41" applyNumberFormat="1" applyFont="1" applyFill="1" applyBorder="1" applyAlignment="1">
      <alignment horizontal="center" vertical="top"/>
    </xf>
    <xf numFmtId="0" fontId="24" fillId="4" borderId="77" xfId="40" applyFont="1" applyFill="1" applyBorder="1" applyAlignment="1">
      <alignment horizontal="center" vertical="top"/>
    </xf>
    <xf numFmtId="0" fontId="24" fillId="4" borderId="77" xfId="40" applyFont="1" applyFill="1" applyBorder="1" applyAlignment="1">
      <alignment horizontal="center" vertical="top" wrapText="1"/>
    </xf>
    <xf numFmtId="0" fontId="24" fillId="4" borderId="61" xfId="40" applyNumberFormat="1" applyFont="1" applyFill="1" applyBorder="1" applyAlignment="1">
      <alignment horizontal="center" vertical="top"/>
    </xf>
    <xf numFmtId="41" fontId="24" fillId="4" borderId="78" xfId="41" applyFont="1" applyFill="1" applyBorder="1" applyAlignment="1">
      <alignment horizontal="center" vertical="top"/>
    </xf>
    <xf numFmtId="0" fontId="24" fillId="4" borderId="78" xfId="40" applyFont="1" applyFill="1" applyBorder="1" applyAlignment="1">
      <alignment horizontal="center" vertical="top"/>
    </xf>
    <xf numFmtId="0" fontId="24" fillId="4" borderId="78" xfId="40" applyFont="1" applyFill="1" applyBorder="1" applyAlignment="1">
      <alignment horizontal="center" vertical="top" wrapText="1"/>
    </xf>
    <xf numFmtId="0" fontId="24" fillId="4" borderId="78" xfId="40" applyFont="1" applyFill="1" applyBorder="1" applyAlignment="1">
      <alignment vertical="top" wrapText="1"/>
    </xf>
    <xf numFmtId="0" fontId="24" fillId="4" borderId="79" xfId="40" applyFont="1" applyFill="1" applyBorder="1" applyAlignment="1">
      <alignment horizontal="left" vertical="top" wrapText="1"/>
    </xf>
    <xf numFmtId="1" fontId="24" fillId="4" borderId="73" xfId="41" applyNumberFormat="1" applyFont="1" applyFill="1" applyBorder="1" applyAlignment="1">
      <alignment horizontal="center" vertical="top"/>
    </xf>
    <xf numFmtId="0" fontId="26" fillId="0" borderId="0" xfId="0" applyFont="1" applyAlignment="1">
      <alignment horizontal="center"/>
    </xf>
    <xf numFmtId="0" fontId="26" fillId="0" borderId="56" xfId="32" applyFont="1" applyFill="1" applyAlignment="1"/>
    <xf numFmtId="0" fontId="0" fillId="0" borderId="0" xfId="0" applyFont="1" applyAlignment="1"/>
    <xf numFmtId="0" fontId="27" fillId="4" borderId="62" xfId="40" applyFont="1" applyFill="1" applyBorder="1" applyAlignment="1">
      <alignment horizontal="center" vertical="center"/>
    </xf>
    <xf numFmtId="9" fontId="26" fillId="0" borderId="56" xfId="12" applyFont="1" applyFill="1" applyAlignment="1">
      <alignment horizontal="center" wrapText="1"/>
    </xf>
    <xf numFmtId="9" fontId="26" fillId="0" borderId="56" xfId="12" applyFont="1" applyFill="1" applyAlignment="1">
      <alignment horizontal="center" vertical="top" wrapText="1"/>
    </xf>
    <xf numFmtId="0" fontId="12" fillId="0" borderId="7" xfId="0" applyFont="1" applyBorder="1" applyAlignment="1">
      <alignment horizontal="center" vertical="top" wrapText="1"/>
    </xf>
    <xf numFmtId="0" fontId="14" fillId="0" borderId="7" xfId="0" applyFont="1" applyBorder="1"/>
    <xf numFmtId="0" fontId="13" fillId="0" borderId="20" xfId="0" applyFont="1" applyBorder="1" applyAlignment="1">
      <alignment horizontal="left" vertical="top" wrapText="1"/>
    </xf>
    <xf numFmtId="0" fontId="14" fillId="0" borderId="13" xfId="0" applyFont="1" applyBorder="1"/>
    <xf numFmtId="0" fontId="14" fillId="0" borderId="17" xfId="0" applyFont="1" applyBorder="1"/>
    <xf numFmtId="0" fontId="13" fillId="0" borderId="0" xfId="0" applyFont="1" applyAlignment="1">
      <alignment horizontal="center"/>
    </xf>
    <xf numFmtId="0" fontId="0" fillId="0" borderId="0" xfId="0" applyFont="1" applyAlignment="1"/>
    <xf numFmtId="0" fontId="13" fillId="0" borderId="3" xfId="0" applyFont="1" applyBorder="1" applyAlignment="1">
      <alignment horizontal="center" vertical="center"/>
    </xf>
    <xf numFmtId="0" fontId="14" fillId="0" borderId="4" xfId="0" applyFont="1" applyBorder="1"/>
    <xf numFmtId="0" fontId="13" fillId="0" borderId="3" xfId="0" applyFont="1" applyBorder="1" applyAlignment="1">
      <alignment horizontal="center"/>
    </xf>
    <xf numFmtId="0" fontId="12" fillId="0" borderId="13" xfId="0" applyFont="1" applyBorder="1" applyAlignment="1">
      <alignment horizontal="center" vertical="center" wrapText="1"/>
    </xf>
    <xf numFmtId="0" fontId="14" fillId="0" borderId="27" xfId="0" applyFont="1" applyBorder="1"/>
    <xf numFmtId="0" fontId="13" fillId="0" borderId="6" xfId="0" applyFont="1" applyBorder="1" applyAlignment="1">
      <alignment horizontal="left" vertical="top" wrapText="1"/>
    </xf>
    <xf numFmtId="0" fontId="14" fillId="0" borderId="9" xfId="0" applyFont="1" applyBorder="1"/>
    <xf numFmtId="0" fontId="13" fillId="0" borderId="13" xfId="0" applyFont="1" applyBorder="1" applyAlignment="1">
      <alignment horizontal="left" vertical="top" wrapText="1"/>
    </xf>
    <xf numFmtId="0" fontId="12" fillId="0" borderId="0" xfId="0" applyFont="1" applyAlignment="1">
      <alignment horizontal="center" vertical="top" wrapText="1"/>
    </xf>
    <xf numFmtId="0" fontId="13" fillId="0" borderId="9" xfId="0" applyFont="1" applyBorder="1" applyAlignment="1">
      <alignment horizontal="left" vertical="top" wrapText="1"/>
    </xf>
    <xf numFmtId="0" fontId="13" fillId="0" borderId="20" xfId="0" applyFont="1" applyBorder="1" applyAlignment="1">
      <alignment horizontal="center" vertical="top" wrapText="1"/>
    </xf>
    <xf numFmtId="0" fontId="27" fillId="4" borderId="61" xfId="40" applyFont="1" applyFill="1" applyBorder="1" applyAlignment="1">
      <alignment horizontal="center" vertical="center"/>
    </xf>
    <xf numFmtId="0" fontId="27" fillId="4" borderId="74" xfId="40" applyFont="1" applyFill="1" applyBorder="1" applyAlignment="1">
      <alignment horizontal="center" vertical="center"/>
    </xf>
    <xf numFmtId="0" fontId="27" fillId="4" borderId="71" xfId="40" applyFont="1" applyFill="1" applyBorder="1" applyAlignment="1">
      <alignment horizontal="center" vertical="center"/>
    </xf>
    <xf numFmtId="0" fontId="26" fillId="0" borderId="0" xfId="0" applyFont="1" applyAlignment="1">
      <alignment horizontal="center"/>
    </xf>
    <xf numFmtId="0" fontId="27" fillId="4" borderId="69" xfId="40" applyFont="1" applyFill="1" applyBorder="1" applyAlignment="1">
      <alignment horizontal="left" vertical="top" wrapText="1"/>
    </xf>
    <xf numFmtId="0" fontId="27" fillId="4" borderId="67" xfId="40" applyFont="1" applyFill="1" applyBorder="1" applyAlignment="1">
      <alignment horizontal="left" vertical="top" wrapText="1"/>
    </xf>
    <xf numFmtId="0" fontId="27" fillId="4" borderId="64" xfId="40" applyFont="1" applyFill="1" applyBorder="1" applyAlignment="1">
      <alignment horizontal="center" vertical="center"/>
    </xf>
    <xf numFmtId="0" fontId="27" fillId="4" borderId="66" xfId="40" applyFont="1" applyFill="1" applyBorder="1" applyAlignment="1">
      <alignment horizontal="center" vertical="center"/>
    </xf>
    <xf numFmtId="0" fontId="27" fillId="4" borderId="64" xfId="40" applyFont="1" applyFill="1" applyBorder="1" applyAlignment="1">
      <alignment horizontal="center" vertical="center" wrapText="1"/>
    </xf>
    <xf numFmtId="0" fontId="27" fillId="4" borderId="66" xfId="40" applyFont="1" applyFill="1" applyBorder="1" applyAlignment="1">
      <alignment horizontal="center" vertical="center" wrapText="1"/>
    </xf>
    <xf numFmtId="0" fontId="27" fillId="4" borderId="72" xfId="40" applyFont="1" applyFill="1" applyBorder="1" applyAlignment="1">
      <alignment horizontal="center" vertical="center"/>
    </xf>
    <xf numFmtId="0" fontId="27" fillId="4" borderId="62" xfId="40" applyFont="1" applyFill="1" applyBorder="1" applyAlignment="1">
      <alignment horizontal="center" vertical="center"/>
    </xf>
    <xf numFmtId="0" fontId="24" fillId="4" borderId="70" xfId="40" applyFont="1" applyFill="1" applyBorder="1" applyAlignment="1">
      <alignment horizontal="left" vertical="top" wrapText="1"/>
    </xf>
    <xf numFmtId="0" fontId="24" fillId="4" borderId="59" xfId="40" applyFont="1" applyFill="1" applyBorder="1" applyAlignment="1">
      <alignment horizontal="left" vertical="top" wrapText="1"/>
    </xf>
    <xf numFmtId="0" fontId="24" fillId="4" borderId="71" xfId="40" applyFont="1" applyFill="1" applyBorder="1" applyAlignment="1">
      <alignment horizontal="left" vertical="top" wrapText="1"/>
    </xf>
    <xf numFmtId="0" fontId="27" fillId="4" borderId="65" xfId="40" applyFont="1" applyFill="1" applyBorder="1" applyAlignment="1">
      <alignment horizontal="left" vertical="top" wrapText="1"/>
    </xf>
    <xf numFmtId="0" fontId="27" fillId="4" borderId="59" xfId="40" applyFont="1" applyFill="1" applyBorder="1" applyAlignment="1">
      <alignment horizontal="left" vertical="top" wrapText="1"/>
    </xf>
    <xf numFmtId="0" fontId="26" fillId="0" borderId="56" xfId="32" applyFont="1" applyFill="1" applyAlignment="1">
      <alignment horizontal="left" vertical="top"/>
    </xf>
    <xf numFmtId="0" fontId="24" fillId="4" borderId="80" xfId="40" applyFont="1" applyFill="1" applyBorder="1" applyAlignment="1">
      <alignment horizontal="left" vertical="top" wrapText="1"/>
    </xf>
    <xf numFmtId="0" fontId="24" fillId="4" borderId="81" xfId="40" applyFont="1" applyFill="1" applyBorder="1" applyAlignment="1">
      <alignment vertical="top" wrapText="1"/>
    </xf>
    <xf numFmtId="41" fontId="24" fillId="4" borderId="81" xfId="41" applyFont="1" applyFill="1" applyBorder="1" applyAlignment="1">
      <alignment horizontal="center" vertical="top"/>
    </xf>
    <xf numFmtId="0" fontId="24" fillId="4" borderId="81" xfId="40" applyFont="1" applyFill="1" applyBorder="1" applyAlignment="1">
      <alignment horizontal="center" vertical="top"/>
    </xf>
    <xf numFmtId="0" fontId="24" fillId="4" borderId="81" xfId="40" applyFont="1" applyFill="1" applyBorder="1" applyAlignment="1">
      <alignment horizontal="center" vertical="top" wrapText="1"/>
    </xf>
    <xf numFmtId="0" fontId="27" fillId="4" borderId="82" xfId="40" applyFont="1" applyFill="1" applyBorder="1" applyAlignment="1">
      <alignment horizontal="center" vertical="center"/>
    </xf>
    <xf numFmtId="9" fontId="24" fillId="4" borderId="77" xfId="40" applyNumberFormat="1" applyFont="1" applyFill="1" applyBorder="1" applyAlignment="1">
      <alignment horizontal="center" vertical="top"/>
    </xf>
    <xf numFmtId="0" fontId="24" fillId="4" borderId="83" xfId="40" applyFont="1" applyFill="1" applyBorder="1" applyAlignment="1">
      <alignment horizontal="left" vertical="top" wrapText="1"/>
    </xf>
    <xf numFmtId="0" fontId="24" fillId="4" borderId="83" xfId="40" applyFont="1" applyFill="1" applyBorder="1" applyAlignment="1">
      <alignment vertical="top" wrapText="1"/>
    </xf>
    <xf numFmtId="0" fontId="24" fillId="4" borderId="84" xfId="40" applyFont="1" applyFill="1" applyBorder="1" applyAlignment="1">
      <alignment vertical="top" wrapText="1"/>
    </xf>
    <xf numFmtId="0" fontId="24" fillId="4" borderId="85" xfId="40" applyFont="1" applyFill="1" applyBorder="1" applyAlignment="1">
      <alignment vertical="top" wrapText="1"/>
    </xf>
    <xf numFmtId="0" fontId="26" fillId="4" borderId="61" xfId="32" applyFont="1" applyFill="1" applyBorder="1" applyAlignment="1">
      <alignment horizontal="left" vertical="top" wrapText="1"/>
    </xf>
    <xf numFmtId="0" fontId="28" fillId="0" borderId="86" xfId="0" applyFont="1" applyBorder="1" applyAlignment="1"/>
    <xf numFmtId="0" fontId="28" fillId="0" borderId="87" xfId="0" applyFont="1" applyBorder="1" applyAlignment="1"/>
    <xf numFmtId="0" fontId="24" fillId="4" borderId="89" xfId="40" applyFont="1" applyFill="1" applyBorder="1" applyAlignment="1">
      <alignment horizontal="left" vertical="top" wrapText="1"/>
    </xf>
    <xf numFmtId="0" fontId="24" fillId="4" borderId="90" xfId="40" applyFont="1" applyFill="1" applyBorder="1" applyAlignment="1">
      <alignment horizontal="center" vertical="top"/>
    </xf>
    <xf numFmtId="9" fontId="24" fillId="4" borderId="77" xfId="40" applyNumberFormat="1" applyFont="1" applyFill="1" applyBorder="1" applyAlignment="1">
      <alignment horizontal="center" vertical="top" wrapText="1"/>
    </xf>
    <xf numFmtId="9" fontId="24" fillId="4" borderId="91" xfId="40" applyNumberFormat="1" applyFont="1" applyFill="1" applyBorder="1" applyAlignment="1">
      <alignment horizontal="center" vertical="top"/>
    </xf>
    <xf numFmtId="9" fontId="28" fillId="0" borderId="87" xfId="0" applyNumberFormat="1" applyFont="1" applyBorder="1" applyAlignment="1"/>
    <xf numFmtId="9" fontId="28" fillId="0" borderId="88" xfId="0" applyNumberFormat="1" applyFont="1" applyBorder="1" applyAlignment="1"/>
    <xf numFmtId="0" fontId="24" fillId="5" borderId="75" xfId="40" applyFont="1" applyFill="1" applyBorder="1" applyAlignment="1">
      <alignment horizontal="left" vertical="top" wrapText="1"/>
    </xf>
    <xf numFmtId="0" fontId="24" fillId="5" borderId="73" xfId="40" applyFont="1" applyFill="1" applyBorder="1" applyAlignment="1">
      <alignment horizontal="left" vertical="top" wrapText="1"/>
    </xf>
    <xf numFmtId="41" fontId="29" fillId="5" borderId="73" xfId="41" applyFont="1" applyFill="1" applyBorder="1" applyAlignment="1">
      <alignment horizontal="center" vertical="top"/>
    </xf>
    <xf numFmtId="0" fontId="24" fillId="5" borderId="73" xfId="40" applyFont="1" applyFill="1" applyBorder="1" applyAlignment="1">
      <alignment horizontal="center" vertical="top"/>
    </xf>
    <xf numFmtId="0" fontId="24" fillId="5" borderId="73" xfId="40" applyFont="1" applyFill="1" applyBorder="1" applyAlignment="1">
      <alignment horizontal="center" vertical="top" wrapText="1"/>
    </xf>
    <xf numFmtId="41" fontId="24" fillId="5" borderId="73" xfId="41" applyFont="1" applyFill="1" applyBorder="1" applyAlignment="1">
      <alignment horizontal="center" vertical="top"/>
    </xf>
    <xf numFmtId="0" fontId="25" fillId="5" borderId="0" xfId="0" applyFont="1" applyFill="1" applyAlignment="1"/>
  </cellXfs>
  <cellStyles count="52">
    <cellStyle name="Comma [0] 2" xfId="4" xr:uid="{00000000-0005-0000-0000-000000000000}"/>
    <cellStyle name="Comma [0] 3" xfId="41" xr:uid="{00000000-0005-0000-0000-000001000000}"/>
    <cellStyle name="Comma [0] 4" xfId="44" xr:uid="{00000000-0005-0000-0000-000002000000}"/>
    <cellStyle name="Comma [0] 5" xfId="50" xr:uid="{00000000-0005-0000-0000-000003000000}"/>
    <cellStyle name="Comma 2" xfId="5" xr:uid="{00000000-0005-0000-0000-000004000000}"/>
    <cellStyle name="Comma 3" xfId="11" xr:uid="{00000000-0005-0000-0000-000005000000}"/>
    <cellStyle name="Hyperlink 2" xfId="13" xr:uid="{00000000-0005-0000-0000-000006000000}"/>
    <cellStyle name="Normal" xfId="0" builtinId="0"/>
    <cellStyle name="Normal 10" xfId="24" xr:uid="{00000000-0005-0000-0000-000008000000}"/>
    <cellStyle name="Normal 11" xfId="25" xr:uid="{00000000-0005-0000-0000-000009000000}"/>
    <cellStyle name="Normal 11 2" xfId="32" xr:uid="{00000000-0005-0000-0000-00000A000000}"/>
    <cellStyle name="Normal 12" xfId="26" xr:uid="{00000000-0005-0000-0000-00000B000000}"/>
    <cellStyle name="Normal 13" xfId="27" xr:uid="{00000000-0005-0000-0000-00000C000000}"/>
    <cellStyle name="Normal 14" xfId="28" xr:uid="{00000000-0005-0000-0000-00000D000000}"/>
    <cellStyle name="Normal 15" xfId="29" xr:uid="{00000000-0005-0000-0000-00000E000000}"/>
    <cellStyle name="Normal 16" xfId="30" xr:uid="{00000000-0005-0000-0000-00000F000000}"/>
    <cellStyle name="Normal 17" xfId="33" xr:uid="{00000000-0005-0000-0000-000010000000}"/>
    <cellStyle name="Normal 17 2" xfId="46" xr:uid="{00000000-0005-0000-0000-000011000000}"/>
    <cellStyle name="Normal 18" xfId="35" xr:uid="{00000000-0005-0000-0000-000012000000}"/>
    <cellStyle name="Normal 19" xfId="36" xr:uid="{00000000-0005-0000-0000-000013000000}"/>
    <cellStyle name="Normal 19 2" xfId="47" xr:uid="{00000000-0005-0000-0000-000014000000}"/>
    <cellStyle name="Normal 19 3" xfId="49" xr:uid="{00000000-0005-0000-0000-000015000000}"/>
    <cellStyle name="Normal 19 4" xfId="51" xr:uid="{00000000-0005-0000-0000-000016000000}"/>
    <cellStyle name="Normal 2" xfId="1" xr:uid="{00000000-0005-0000-0000-000017000000}"/>
    <cellStyle name="Normal 2 2" xfId="14" xr:uid="{00000000-0005-0000-0000-000018000000}"/>
    <cellStyle name="Normal 2 2 2" xfId="23" xr:uid="{00000000-0005-0000-0000-000019000000}"/>
    <cellStyle name="Normal 2 3" xfId="15" xr:uid="{00000000-0005-0000-0000-00001A000000}"/>
    <cellStyle name="Normal 2 4" xfId="20" xr:uid="{00000000-0005-0000-0000-00001B000000}"/>
    <cellStyle name="Normal 20" xfId="37" xr:uid="{00000000-0005-0000-0000-00001C000000}"/>
    <cellStyle name="Normal 21" xfId="40" xr:uid="{00000000-0005-0000-0000-00001D000000}"/>
    <cellStyle name="Normal 22" xfId="43" xr:uid="{00000000-0005-0000-0000-00001E000000}"/>
    <cellStyle name="Normal 3" xfId="3" xr:uid="{00000000-0005-0000-0000-00001F000000}"/>
    <cellStyle name="Normal 3 2" xfId="17" xr:uid="{00000000-0005-0000-0000-000020000000}"/>
    <cellStyle name="Normal 3 3" xfId="21" xr:uid="{00000000-0005-0000-0000-000021000000}"/>
    <cellStyle name="Normal 3 4" xfId="34" xr:uid="{00000000-0005-0000-0000-000022000000}"/>
    <cellStyle name="Normal 3 4 2" xfId="39" xr:uid="{00000000-0005-0000-0000-000023000000}"/>
    <cellStyle name="Normal 4" xfId="6" xr:uid="{00000000-0005-0000-0000-000024000000}"/>
    <cellStyle name="Normal 5" xfId="7" xr:uid="{00000000-0005-0000-0000-000025000000}"/>
    <cellStyle name="Normal 6" xfId="8" xr:uid="{00000000-0005-0000-0000-000026000000}"/>
    <cellStyle name="Normal 7" xfId="10" xr:uid="{00000000-0005-0000-0000-000027000000}"/>
    <cellStyle name="Normal 8" xfId="16" xr:uid="{00000000-0005-0000-0000-000028000000}"/>
    <cellStyle name="Normal 8 2" xfId="19" xr:uid="{00000000-0005-0000-0000-000029000000}"/>
    <cellStyle name="Normal 9" xfId="22" xr:uid="{00000000-0005-0000-0000-00002A000000}"/>
    <cellStyle name="Normal 9 2" xfId="42" xr:uid="{00000000-0005-0000-0000-00002B000000}"/>
    <cellStyle name="Percent 2" xfId="2" xr:uid="{00000000-0005-0000-0000-00002C000000}"/>
    <cellStyle name="Percent 3" xfId="9" xr:uid="{00000000-0005-0000-0000-00002D000000}"/>
    <cellStyle name="Percent 4" xfId="12" xr:uid="{00000000-0005-0000-0000-00002E000000}"/>
    <cellStyle name="Percent 5" xfId="18" xr:uid="{00000000-0005-0000-0000-00002F000000}"/>
    <cellStyle name="Percent 6" xfId="31" xr:uid="{00000000-0005-0000-0000-000030000000}"/>
    <cellStyle name="Percent 6 2" xfId="38" xr:uid="{00000000-0005-0000-0000-000031000000}"/>
    <cellStyle name="Percent 6 3" xfId="45" xr:uid="{00000000-0005-0000-0000-000032000000}"/>
    <cellStyle name="Percent 6 4" xfId="48"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0"/>
  <sheetViews>
    <sheetView workbookViewId="0"/>
  </sheetViews>
  <sheetFormatPr defaultColWidth="12.625" defaultRowHeight="15" customHeight="1" x14ac:dyDescent="0.2"/>
  <cols>
    <col min="1" max="1" width="4" customWidth="1"/>
    <col min="2" max="2" width="24.875" customWidth="1"/>
    <col min="3" max="3" width="2.875" customWidth="1"/>
    <col min="4" max="4" width="37.625" customWidth="1"/>
    <col min="5" max="5" width="13.125" customWidth="1"/>
    <col min="6" max="6" width="11.375" customWidth="1"/>
    <col min="7" max="7" width="15.875" customWidth="1"/>
    <col min="8" max="8" width="15.375" customWidth="1"/>
    <col min="9" max="9" width="25.125" customWidth="1"/>
    <col min="10" max="10" width="7.625" customWidth="1"/>
    <col min="11" max="11" width="14.375" customWidth="1"/>
  </cols>
  <sheetData>
    <row r="1" spans="1:11" ht="14.25" customHeight="1" x14ac:dyDescent="0.25">
      <c r="A1" s="1"/>
      <c r="B1" s="2"/>
      <c r="C1" s="294" t="s">
        <v>0</v>
      </c>
      <c r="D1" s="295"/>
      <c r="E1" s="295"/>
      <c r="F1" s="295"/>
      <c r="G1" s="295"/>
      <c r="H1" s="295"/>
      <c r="I1" s="295"/>
    </row>
    <row r="2" spans="1:11" ht="14.25" customHeight="1" x14ac:dyDescent="0.25">
      <c r="A2" s="1"/>
      <c r="B2" s="2"/>
      <c r="C2" s="294" t="s">
        <v>101</v>
      </c>
      <c r="D2" s="295"/>
      <c r="E2" s="295"/>
      <c r="F2" s="295"/>
      <c r="G2" s="295"/>
      <c r="H2" s="295"/>
      <c r="I2" s="295"/>
    </row>
    <row r="3" spans="1:11" ht="14.25" customHeight="1" x14ac:dyDescent="0.25">
      <c r="A3" s="294" t="s">
        <v>2</v>
      </c>
      <c r="B3" s="295"/>
      <c r="C3" s="295"/>
      <c r="D3" s="295"/>
      <c r="E3" s="295"/>
      <c r="F3" s="295"/>
      <c r="G3" s="295"/>
      <c r="H3" s="295"/>
      <c r="I3" s="295"/>
      <c r="J3" s="295"/>
    </row>
    <row r="4" spans="1:11" ht="14.25" customHeight="1" x14ac:dyDescent="0.2"/>
    <row r="5" spans="1:11" ht="14.25" customHeight="1" x14ac:dyDescent="0.2">
      <c r="A5" s="296" t="s">
        <v>3</v>
      </c>
      <c r="B5" s="297"/>
      <c r="C5" s="7"/>
      <c r="D5" s="8" t="s">
        <v>1</v>
      </c>
      <c r="E5" s="9" t="s">
        <v>4</v>
      </c>
      <c r="F5" s="12" t="s">
        <v>102</v>
      </c>
      <c r="G5" s="12" t="s">
        <v>103</v>
      </c>
      <c r="H5" s="12" t="s">
        <v>10</v>
      </c>
      <c r="I5" s="128"/>
      <c r="J5" s="128" t="s">
        <v>104</v>
      </c>
      <c r="K5" s="128" t="s">
        <v>105</v>
      </c>
    </row>
    <row r="6" spans="1:11" ht="14.25" customHeight="1" x14ac:dyDescent="0.25">
      <c r="A6" s="298">
        <v>1</v>
      </c>
      <c r="B6" s="297"/>
      <c r="C6" s="10"/>
      <c r="D6" s="11">
        <v>2</v>
      </c>
      <c r="E6" s="11">
        <v>3</v>
      </c>
      <c r="F6" s="11"/>
      <c r="G6" s="13">
        <v>4</v>
      </c>
      <c r="H6" s="15">
        <v>5</v>
      </c>
      <c r="I6" s="100"/>
      <c r="J6" s="1"/>
      <c r="K6" s="1"/>
    </row>
    <row r="7" spans="1:11" ht="14.25" customHeight="1" x14ac:dyDescent="0.25">
      <c r="A7" s="17">
        <v>1</v>
      </c>
      <c r="B7" s="18" t="s">
        <v>13</v>
      </c>
      <c r="C7" s="135" t="s">
        <v>14</v>
      </c>
      <c r="D7" s="46" t="s">
        <v>106</v>
      </c>
      <c r="E7" s="136">
        <v>780</v>
      </c>
      <c r="F7" s="22">
        <f t="shared" ref="F7:G7" si="0">SUM(F8:F11)</f>
        <v>646</v>
      </c>
      <c r="G7" s="136">
        <f t="shared" si="0"/>
        <v>779.96199999999999</v>
      </c>
      <c r="H7" s="137" t="s">
        <v>12</v>
      </c>
      <c r="I7" s="138" t="s">
        <v>107</v>
      </c>
      <c r="J7" s="1" t="s">
        <v>108</v>
      </c>
      <c r="K7" s="1"/>
    </row>
    <row r="8" spans="1:11" ht="14.25" customHeight="1" x14ac:dyDescent="0.25">
      <c r="A8" s="16"/>
      <c r="B8" s="23"/>
      <c r="C8" s="24"/>
      <c r="D8" s="61" t="s">
        <v>109</v>
      </c>
      <c r="E8" s="141">
        <v>300</v>
      </c>
      <c r="F8" s="27">
        <v>374</v>
      </c>
      <c r="G8" s="141">
        <f>(F8*-19.7%)+F8</f>
        <v>300.322</v>
      </c>
      <c r="H8" s="121" t="s">
        <v>110</v>
      </c>
      <c r="I8" s="139">
        <f t="shared" ref="I8:I11" si="1">(12%*F8)+F8</f>
        <v>418.88</v>
      </c>
      <c r="J8" s="1"/>
      <c r="K8" s="1"/>
    </row>
    <row r="9" spans="1:11" ht="14.25" customHeight="1" x14ac:dyDescent="0.25">
      <c r="A9" s="16"/>
      <c r="B9" s="23"/>
      <c r="C9" s="24"/>
      <c r="D9" s="61" t="s">
        <v>111</v>
      </c>
      <c r="E9" s="141">
        <v>156</v>
      </c>
      <c r="F9" s="27">
        <v>74</v>
      </c>
      <c r="G9" s="141">
        <f>(F9*111%)+F9</f>
        <v>156.13999999999999</v>
      </c>
      <c r="H9" s="121" t="s">
        <v>112</v>
      </c>
      <c r="I9" s="139">
        <f t="shared" si="1"/>
        <v>82.88</v>
      </c>
      <c r="J9" s="1"/>
      <c r="K9" s="1"/>
    </row>
    <row r="10" spans="1:11" ht="14.25" customHeight="1" x14ac:dyDescent="0.25">
      <c r="A10" s="16"/>
      <c r="B10" s="23"/>
      <c r="C10" s="24"/>
      <c r="D10" s="61" t="s">
        <v>113</v>
      </c>
      <c r="E10" s="141">
        <v>201</v>
      </c>
      <c r="F10" s="27">
        <v>100</v>
      </c>
      <c r="G10" s="141">
        <f>(F10*101%)+F10</f>
        <v>201</v>
      </c>
      <c r="H10" s="121" t="s">
        <v>114</v>
      </c>
      <c r="I10" s="139">
        <f t="shared" si="1"/>
        <v>112</v>
      </c>
      <c r="J10" s="1"/>
      <c r="K10" s="1"/>
    </row>
    <row r="11" spans="1:11" ht="14.25" customHeight="1" x14ac:dyDescent="0.25">
      <c r="A11" s="16"/>
      <c r="B11" s="23"/>
      <c r="C11" s="30"/>
      <c r="D11" s="69" t="s">
        <v>115</v>
      </c>
      <c r="E11" s="141">
        <v>123</v>
      </c>
      <c r="F11" s="33">
        <v>98</v>
      </c>
      <c r="G11" s="141">
        <f>(F11*25%)+F11</f>
        <v>122.5</v>
      </c>
      <c r="H11" s="223" t="s">
        <v>116</v>
      </c>
      <c r="I11" s="139">
        <f t="shared" si="1"/>
        <v>109.76</v>
      </c>
      <c r="J11" s="1"/>
      <c r="K11" s="1"/>
    </row>
    <row r="12" spans="1:11" ht="14.25" customHeight="1" x14ac:dyDescent="0.25">
      <c r="A12" s="16"/>
      <c r="B12" s="23"/>
      <c r="C12" s="140" t="s">
        <v>26</v>
      </c>
      <c r="D12" s="36" t="s">
        <v>117</v>
      </c>
      <c r="E12" s="37" t="s">
        <v>118</v>
      </c>
      <c r="F12" s="37" t="s">
        <v>118</v>
      </c>
      <c r="G12" s="37" t="s">
        <v>118</v>
      </c>
      <c r="H12" s="75" t="s">
        <v>8</v>
      </c>
      <c r="I12" s="6" t="s">
        <v>119</v>
      </c>
      <c r="J12" s="1" t="s">
        <v>108</v>
      </c>
      <c r="K12" s="1"/>
    </row>
    <row r="13" spans="1:11" ht="14.25" customHeight="1" x14ac:dyDescent="0.25">
      <c r="A13" s="16"/>
      <c r="B13" s="23"/>
      <c r="C13" s="24"/>
      <c r="D13" s="61" t="s">
        <v>109</v>
      </c>
      <c r="E13" s="26">
        <f t="shared" ref="E13:E16" si="2">F8*3</f>
        <v>1122</v>
      </c>
      <c r="F13" s="27">
        <v>945</v>
      </c>
      <c r="G13" s="26">
        <v>1122</v>
      </c>
      <c r="H13" s="121" t="s">
        <v>120</v>
      </c>
      <c r="I13" s="6"/>
      <c r="J13" s="1"/>
      <c r="K13" s="1"/>
    </row>
    <row r="14" spans="1:11" ht="14.25" customHeight="1" x14ac:dyDescent="0.25">
      <c r="A14" s="16"/>
      <c r="B14" s="23"/>
      <c r="C14" s="24"/>
      <c r="D14" s="61" t="s">
        <v>111</v>
      </c>
      <c r="E14" s="26">
        <f t="shared" si="2"/>
        <v>222</v>
      </c>
      <c r="F14" s="27">
        <v>333</v>
      </c>
      <c r="G14" s="26">
        <v>222</v>
      </c>
      <c r="H14" s="121"/>
      <c r="I14" s="6"/>
      <c r="J14" s="1"/>
      <c r="K14" s="1"/>
    </row>
    <row r="15" spans="1:11" ht="14.25" customHeight="1" x14ac:dyDescent="0.25">
      <c r="A15" s="16"/>
      <c r="B15" s="23"/>
      <c r="C15" s="24"/>
      <c r="D15" s="61" t="s">
        <v>113</v>
      </c>
      <c r="E15" s="26">
        <f t="shared" si="2"/>
        <v>300</v>
      </c>
      <c r="F15" s="27">
        <v>375</v>
      </c>
      <c r="G15" s="26">
        <v>300</v>
      </c>
      <c r="H15" s="121"/>
      <c r="I15" s="6"/>
      <c r="J15" s="1"/>
      <c r="K15" s="1"/>
    </row>
    <row r="16" spans="1:11" ht="14.25" customHeight="1" x14ac:dyDescent="0.25">
      <c r="A16" s="16"/>
      <c r="B16" s="23"/>
      <c r="C16" s="30"/>
      <c r="D16" s="69" t="s">
        <v>115</v>
      </c>
      <c r="E16" s="32">
        <f t="shared" si="2"/>
        <v>294</v>
      </c>
      <c r="F16" s="33">
        <v>275</v>
      </c>
      <c r="G16" s="32">
        <v>294</v>
      </c>
      <c r="H16" s="121"/>
      <c r="I16" s="6"/>
      <c r="J16" s="1"/>
      <c r="K16" s="1"/>
    </row>
    <row r="17" spans="1:11" ht="14.25" customHeight="1" x14ac:dyDescent="0.25">
      <c r="A17" s="16"/>
      <c r="B17" s="23"/>
      <c r="C17" s="140" t="s">
        <v>121</v>
      </c>
      <c r="D17" s="36" t="s">
        <v>6</v>
      </c>
      <c r="E17" s="42">
        <v>0.4</v>
      </c>
      <c r="F17" s="42"/>
      <c r="G17" s="42"/>
      <c r="H17" s="75" t="s">
        <v>7</v>
      </c>
      <c r="I17" s="6" t="s">
        <v>122</v>
      </c>
      <c r="J17" s="1" t="s">
        <v>108</v>
      </c>
      <c r="K17" s="1"/>
    </row>
    <row r="18" spans="1:11" ht="14.25" customHeight="1" x14ac:dyDescent="0.25">
      <c r="A18" s="16"/>
      <c r="B18" s="23"/>
      <c r="C18" s="24"/>
      <c r="D18" s="61" t="s">
        <v>109</v>
      </c>
      <c r="E18" s="25">
        <v>0</v>
      </c>
      <c r="F18" s="26">
        <v>0</v>
      </c>
      <c r="G18" s="26">
        <v>0</v>
      </c>
      <c r="H18" s="93"/>
      <c r="I18" s="6"/>
      <c r="J18" s="1"/>
      <c r="K18" s="1"/>
    </row>
    <row r="19" spans="1:11" ht="14.25" customHeight="1" x14ac:dyDescent="0.25">
      <c r="A19" s="16"/>
      <c r="B19" s="23"/>
      <c r="C19" s="24"/>
      <c r="D19" s="61" t="s">
        <v>111</v>
      </c>
      <c r="E19" s="25">
        <v>0</v>
      </c>
      <c r="F19" s="26">
        <v>0</v>
      </c>
      <c r="G19" s="26">
        <v>0</v>
      </c>
      <c r="H19" s="93"/>
      <c r="I19" s="6"/>
      <c r="J19" s="1"/>
      <c r="K19" s="1"/>
    </row>
    <row r="20" spans="1:11" ht="14.25" customHeight="1" x14ac:dyDescent="0.25">
      <c r="A20" s="16"/>
      <c r="B20" s="23"/>
      <c r="C20" s="24"/>
      <c r="D20" s="61" t="s">
        <v>113</v>
      </c>
      <c r="E20" s="25">
        <v>0</v>
      </c>
      <c r="F20" s="26">
        <v>0</v>
      </c>
      <c r="G20" s="26">
        <v>0</v>
      </c>
      <c r="H20" s="93"/>
      <c r="I20" s="6"/>
      <c r="J20" s="1"/>
      <c r="K20" s="1"/>
    </row>
    <row r="21" spans="1:11" ht="14.25" customHeight="1" x14ac:dyDescent="0.25">
      <c r="A21" s="16"/>
      <c r="B21" s="23"/>
      <c r="C21" s="30"/>
      <c r="D21" s="69" t="s">
        <v>115</v>
      </c>
      <c r="E21" s="25">
        <v>0</v>
      </c>
      <c r="F21" s="26">
        <v>0</v>
      </c>
      <c r="G21" s="26">
        <v>0</v>
      </c>
      <c r="H21" s="93"/>
      <c r="I21" s="6"/>
      <c r="J21" s="1"/>
      <c r="K21" s="1"/>
    </row>
    <row r="22" spans="1:11" ht="14.25" customHeight="1" x14ac:dyDescent="0.25">
      <c r="A22" s="16"/>
      <c r="B22" s="23"/>
      <c r="C22" s="35"/>
      <c r="D22" s="43" t="s">
        <v>40</v>
      </c>
      <c r="E22" s="79">
        <v>0.12</v>
      </c>
      <c r="F22" s="79"/>
      <c r="G22" s="147"/>
      <c r="H22" s="22" t="s">
        <v>7</v>
      </c>
      <c r="I22" s="48" t="s">
        <v>42</v>
      </c>
      <c r="J22" s="1" t="s">
        <v>123</v>
      </c>
      <c r="K22" s="1"/>
    </row>
    <row r="23" spans="1:11" ht="14.25" customHeight="1" x14ac:dyDescent="0.25">
      <c r="A23" s="16"/>
      <c r="B23" s="23"/>
      <c r="C23" s="24"/>
      <c r="D23" s="61" t="s">
        <v>109</v>
      </c>
      <c r="E23" s="25">
        <v>0.03</v>
      </c>
      <c r="F23" s="25">
        <v>0.01</v>
      </c>
      <c r="G23" s="224">
        <v>0.05</v>
      </c>
      <c r="H23" s="27"/>
      <c r="I23" s="299" t="s">
        <v>124</v>
      </c>
      <c r="J23" s="1"/>
      <c r="K23" s="1"/>
    </row>
    <row r="24" spans="1:11" ht="14.25" customHeight="1" x14ac:dyDescent="0.25">
      <c r="A24" s="16"/>
      <c r="B24" s="23"/>
      <c r="C24" s="24"/>
      <c r="D24" s="61" t="s">
        <v>111</v>
      </c>
      <c r="E24" s="25">
        <v>0.03</v>
      </c>
      <c r="F24" s="25">
        <v>0.01</v>
      </c>
      <c r="G24" s="224">
        <v>0.05</v>
      </c>
      <c r="H24" s="27"/>
      <c r="I24" s="292"/>
      <c r="J24" s="1"/>
      <c r="K24" s="1"/>
    </row>
    <row r="25" spans="1:11" ht="14.25" customHeight="1" x14ac:dyDescent="0.25">
      <c r="A25" s="16"/>
      <c r="B25" s="23"/>
      <c r="C25" s="24"/>
      <c r="D25" s="61" t="s">
        <v>113</v>
      </c>
      <c r="E25" s="25">
        <v>0.03</v>
      </c>
      <c r="F25" s="25">
        <v>0.01</v>
      </c>
      <c r="G25" s="224">
        <v>0.05</v>
      </c>
      <c r="H25" s="27"/>
      <c r="I25" s="292"/>
      <c r="J25" s="1"/>
      <c r="K25" s="1"/>
    </row>
    <row r="26" spans="1:11" ht="14.25" customHeight="1" x14ac:dyDescent="0.25">
      <c r="A26" s="16"/>
      <c r="B26" s="23"/>
      <c r="C26" s="24"/>
      <c r="D26" s="69" t="s">
        <v>115</v>
      </c>
      <c r="E26" s="132">
        <v>0.03</v>
      </c>
      <c r="F26" s="25">
        <v>0.01</v>
      </c>
      <c r="G26" s="224">
        <v>0.05</v>
      </c>
      <c r="H26" s="54"/>
      <c r="I26" s="300"/>
      <c r="J26" s="1"/>
      <c r="K26" s="1"/>
    </row>
    <row r="27" spans="1:11" ht="14.25" customHeight="1" x14ac:dyDescent="0.25">
      <c r="A27" s="16"/>
      <c r="B27" s="23"/>
      <c r="C27" s="30"/>
      <c r="D27" s="102" t="s">
        <v>125</v>
      </c>
      <c r="E27" s="33" t="s">
        <v>126</v>
      </c>
      <c r="F27" s="33" t="s">
        <v>126</v>
      </c>
      <c r="G27" s="32" t="s">
        <v>126</v>
      </c>
      <c r="H27" s="94"/>
      <c r="I27" s="6" t="s">
        <v>127</v>
      </c>
      <c r="J27" s="1" t="s">
        <v>123</v>
      </c>
      <c r="K27" s="1"/>
    </row>
    <row r="28" spans="1:11" ht="14.25" customHeight="1" x14ac:dyDescent="0.25">
      <c r="A28" s="16"/>
      <c r="B28" s="23"/>
      <c r="C28" s="21"/>
      <c r="D28" s="89" t="s">
        <v>128</v>
      </c>
      <c r="E28" s="33" t="s">
        <v>126</v>
      </c>
      <c r="F28" s="33" t="s">
        <v>126</v>
      </c>
      <c r="G28" s="33" t="s">
        <v>126</v>
      </c>
      <c r="H28" s="67"/>
      <c r="I28" s="6"/>
      <c r="J28" s="1" t="s">
        <v>123</v>
      </c>
      <c r="K28" s="1"/>
    </row>
    <row r="29" spans="1:11" ht="14.25" customHeight="1" x14ac:dyDescent="0.25">
      <c r="A29" s="16"/>
      <c r="B29" s="23"/>
      <c r="C29" s="21"/>
      <c r="D29" s="89" t="s">
        <v>129</v>
      </c>
      <c r="E29" s="33" t="s">
        <v>126</v>
      </c>
      <c r="F29" s="33" t="s">
        <v>126</v>
      </c>
      <c r="G29" s="33" t="s">
        <v>126</v>
      </c>
      <c r="H29" s="67"/>
      <c r="I29" s="6"/>
      <c r="J29" s="1" t="s">
        <v>123</v>
      </c>
      <c r="K29" s="1"/>
    </row>
    <row r="30" spans="1:11" ht="14.25" customHeight="1" x14ac:dyDescent="0.25">
      <c r="A30" s="16"/>
      <c r="B30" s="23"/>
      <c r="C30" s="21"/>
      <c r="D30" s="89" t="s">
        <v>130</v>
      </c>
      <c r="E30" s="33" t="s">
        <v>126</v>
      </c>
      <c r="F30" s="33" t="s">
        <v>126</v>
      </c>
      <c r="G30" s="33" t="s">
        <v>126</v>
      </c>
      <c r="H30" s="67"/>
      <c r="I30" s="6"/>
      <c r="J30" s="1" t="s">
        <v>123</v>
      </c>
      <c r="K30" s="1"/>
    </row>
    <row r="31" spans="1:11" ht="14.25" customHeight="1" x14ac:dyDescent="0.25">
      <c r="A31" s="16"/>
      <c r="B31" s="23"/>
      <c r="C31" s="21"/>
      <c r="D31" s="89" t="s">
        <v>44</v>
      </c>
      <c r="E31" s="64">
        <f>(10%*646)+646</f>
        <v>710.6</v>
      </c>
      <c r="F31" s="41">
        <v>646</v>
      </c>
      <c r="G31" s="64">
        <f>(10%*646)+646</f>
        <v>710.6</v>
      </c>
      <c r="H31" s="67" t="s">
        <v>7</v>
      </c>
      <c r="I31" s="6" t="s">
        <v>131</v>
      </c>
      <c r="J31" s="1" t="s">
        <v>123</v>
      </c>
      <c r="K31" s="1"/>
    </row>
    <row r="32" spans="1:11" ht="14.25" customHeight="1" x14ac:dyDescent="0.25">
      <c r="A32" s="17">
        <v>2</v>
      </c>
      <c r="B32" s="301" t="s">
        <v>28</v>
      </c>
      <c r="C32" s="4"/>
      <c r="D32" s="62" t="s">
        <v>132</v>
      </c>
      <c r="E32" s="63">
        <v>0.6</v>
      </c>
      <c r="F32" s="63">
        <v>0</v>
      </c>
      <c r="G32" s="63">
        <v>0</v>
      </c>
      <c r="H32" s="291" t="s">
        <v>8</v>
      </c>
      <c r="I32" s="289" t="s">
        <v>60</v>
      </c>
      <c r="J32" s="1" t="s">
        <v>108</v>
      </c>
      <c r="K32" s="1"/>
    </row>
    <row r="33" spans="1:11" ht="14.25" customHeight="1" x14ac:dyDescent="0.25">
      <c r="A33" s="16"/>
      <c r="B33" s="302"/>
      <c r="C33" s="5"/>
      <c r="D33" s="61" t="s">
        <v>109</v>
      </c>
      <c r="E33" s="25">
        <v>1</v>
      </c>
      <c r="F33" s="25">
        <v>0</v>
      </c>
      <c r="G33" s="25">
        <v>0</v>
      </c>
      <c r="H33" s="292"/>
      <c r="I33" s="290"/>
      <c r="J33" s="1"/>
      <c r="K33" s="1"/>
    </row>
    <row r="34" spans="1:11" ht="14.25" customHeight="1" x14ac:dyDescent="0.25">
      <c r="A34" s="16"/>
      <c r="B34" s="302"/>
      <c r="C34" s="5"/>
      <c r="D34" s="61" t="s">
        <v>111</v>
      </c>
      <c r="E34" s="25">
        <v>1</v>
      </c>
      <c r="F34" s="25">
        <v>0</v>
      </c>
      <c r="G34" s="25">
        <v>0</v>
      </c>
      <c r="H34" s="292"/>
      <c r="I34" s="290"/>
      <c r="J34" s="1"/>
      <c r="K34" s="1"/>
    </row>
    <row r="35" spans="1:11" ht="14.25" customHeight="1" x14ac:dyDescent="0.25">
      <c r="A35" s="16"/>
      <c r="B35" s="302"/>
      <c r="C35" s="5"/>
      <c r="D35" s="61" t="s">
        <v>113</v>
      </c>
      <c r="E35" s="25">
        <v>1</v>
      </c>
      <c r="F35" s="25">
        <v>0</v>
      </c>
      <c r="G35" s="25">
        <v>0</v>
      </c>
      <c r="H35" s="292"/>
      <c r="I35" s="290"/>
      <c r="J35" s="1"/>
      <c r="K35" s="1"/>
    </row>
    <row r="36" spans="1:11" ht="14.25" customHeight="1" x14ac:dyDescent="0.25">
      <c r="A36" s="16"/>
      <c r="B36" s="302"/>
      <c r="C36" s="5"/>
      <c r="D36" s="69" t="s">
        <v>115</v>
      </c>
      <c r="E36" s="25">
        <v>1</v>
      </c>
      <c r="F36" s="25">
        <v>0</v>
      </c>
      <c r="G36" s="25">
        <v>0</v>
      </c>
      <c r="H36" s="293"/>
      <c r="I36" s="290"/>
      <c r="J36" s="1"/>
      <c r="K36" s="1"/>
    </row>
    <row r="37" spans="1:11" ht="14.25" customHeight="1" x14ac:dyDescent="0.25">
      <c r="A37" s="16"/>
      <c r="B37" s="302"/>
      <c r="C37" s="104"/>
      <c r="D37" s="36" t="s">
        <v>133</v>
      </c>
      <c r="E37" s="42">
        <v>1</v>
      </c>
      <c r="F37" s="42">
        <v>0.25</v>
      </c>
      <c r="G37" s="42">
        <v>1</v>
      </c>
      <c r="H37" s="291" t="s">
        <v>8</v>
      </c>
      <c r="I37" s="289" t="s">
        <v>65</v>
      </c>
      <c r="J37" s="1" t="s">
        <v>108</v>
      </c>
      <c r="K37" s="1"/>
    </row>
    <row r="38" spans="1:11" ht="14.25" customHeight="1" x14ac:dyDescent="0.25">
      <c r="A38" s="16"/>
      <c r="B38" s="302"/>
      <c r="C38" s="5"/>
      <c r="D38" s="61" t="s">
        <v>109</v>
      </c>
      <c r="E38" s="25">
        <v>1</v>
      </c>
      <c r="F38" s="25">
        <v>0.25</v>
      </c>
      <c r="G38" s="25">
        <v>1</v>
      </c>
      <c r="H38" s="292"/>
      <c r="I38" s="290"/>
      <c r="J38" s="1"/>
      <c r="K38" s="1"/>
    </row>
    <row r="39" spans="1:11" ht="14.25" customHeight="1" x14ac:dyDescent="0.25">
      <c r="A39" s="16"/>
      <c r="B39" s="302"/>
      <c r="C39" s="5"/>
      <c r="D39" s="61" t="s">
        <v>111</v>
      </c>
      <c r="E39" s="25">
        <v>1</v>
      </c>
      <c r="F39" s="25">
        <v>0</v>
      </c>
      <c r="G39" s="25">
        <v>1</v>
      </c>
      <c r="H39" s="292"/>
      <c r="I39" s="290"/>
      <c r="J39" s="1"/>
      <c r="K39" s="1"/>
    </row>
    <row r="40" spans="1:11" ht="14.25" customHeight="1" x14ac:dyDescent="0.25">
      <c r="A40" s="16"/>
      <c r="B40" s="302"/>
      <c r="C40" s="5"/>
      <c r="D40" s="61" t="s">
        <v>113</v>
      </c>
      <c r="E40" s="25">
        <v>1</v>
      </c>
      <c r="F40" s="25">
        <v>0</v>
      </c>
      <c r="G40" s="25">
        <v>1</v>
      </c>
      <c r="H40" s="292"/>
      <c r="I40" s="290"/>
      <c r="J40" s="1"/>
      <c r="K40" s="1"/>
    </row>
    <row r="41" spans="1:11" ht="14.25" customHeight="1" x14ac:dyDescent="0.25">
      <c r="A41" s="16"/>
      <c r="B41" s="302"/>
      <c r="C41" s="5"/>
      <c r="D41" s="69" t="s">
        <v>115</v>
      </c>
      <c r="E41" s="25">
        <v>1</v>
      </c>
      <c r="F41" s="25">
        <v>0</v>
      </c>
      <c r="G41" s="25">
        <v>1</v>
      </c>
      <c r="H41" s="293"/>
      <c r="I41" s="290"/>
      <c r="J41" s="1"/>
      <c r="K41" s="1"/>
    </row>
    <row r="42" spans="1:11" ht="14.25" customHeight="1" x14ac:dyDescent="0.25">
      <c r="A42" s="16"/>
      <c r="B42" s="23"/>
      <c r="C42" s="104"/>
      <c r="D42" s="43" t="s">
        <v>33</v>
      </c>
      <c r="E42" s="38">
        <v>42</v>
      </c>
      <c r="F42" s="38">
        <v>4</v>
      </c>
      <c r="G42" s="38">
        <v>4</v>
      </c>
      <c r="H42" s="75" t="s">
        <v>8</v>
      </c>
      <c r="I42" s="289" t="s">
        <v>134</v>
      </c>
      <c r="J42" s="1" t="s">
        <v>108</v>
      </c>
      <c r="K42" s="1"/>
    </row>
    <row r="43" spans="1:11" ht="14.25" customHeight="1" x14ac:dyDescent="0.25">
      <c r="A43" s="16"/>
      <c r="B43" s="23"/>
      <c r="C43" s="5"/>
      <c r="D43" s="61" t="s">
        <v>109</v>
      </c>
      <c r="E43" s="26" t="s">
        <v>21</v>
      </c>
      <c r="F43" s="26" t="s">
        <v>21</v>
      </c>
      <c r="G43" s="26" t="s">
        <v>21</v>
      </c>
      <c r="H43" s="93"/>
      <c r="I43" s="290"/>
      <c r="J43" s="1"/>
      <c r="K43" s="1"/>
    </row>
    <row r="44" spans="1:11" ht="14.25" customHeight="1" x14ac:dyDescent="0.25">
      <c r="A44" s="16"/>
      <c r="B44" s="23"/>
      <c r="C44" s="5"/>
      <c r="D44" s="61" t="s">
        <v>111</v>
      </c>
      <c r="E44" s="26" t="s">
        <v>21</v>
      </c>
      <c r="F44" s="26" t="s">
        <v>21</v>
      </c>
      <c r="G44" s="26" t="s">
        <v>21</v>
      </c>
      <c r="H44" s="93"/>
      <c r="I44" s="290"/>
      <c r="J44" s="1"/>
      <c r="K44" s="1"/>
    </row>
    <row r="45" spans="1:11" ht="14.25" customHeight="1" x14ac:dyDescent="0.25">
      <c r="A45" s="16"/>
      <c r="B45" s="23"/>
      <c r="C45" s="5"/>
      <c r="D45" s="61" t="s">
        <v>113</v>
      </c>
      <c r="E45" s="26" t="s">
        <v>21</v>
      </c>
      <c r="F45" s="26" t="s">
        <v>21</v>
      </c>
      <c r="G45" s="26" t="s">
        <v>21</v>
      </c>
      <c r="H45" s="93"/>
      <c r="I45" s="290"/>
      <c r="J45" s="1"/>
      <c r="K45" s="1"/>
    </row>
    <row r="46" spans="1:11" ht="14.25" customHeight="1" x14ac:dyDescent="0.25">
      <c r="A46" s="16"/>
      <c r="B46" s="23"/>
      <c r="C46" s="5"/>
      <c r="D46" s="61" t="s">
        <v>115</v>
      </c>
      <c r="E46" s="26" t="s">
        <v>21</v>
      </c>
      <c r="F46" s="26" t="s">
        <v>21</v>
      </c>
      <c r="G46" s="26" t="s">
        <v>21</v>
      </c>
      <c r="H46" s="93"/>
      <c r="I46" s="290"/>
      <c r="J46" s="1"/>
      <c r="K46" s="1"/>
    </row>
    <row r="47" spans="1:11" ht="14.25" customHeight="1" x14ac:dyDescent="0.25">
      <c r="A47" s="16"/>
      <c r="B47" s="45"/>
      <c r="C47" s="143"/>
      <c r="D47" s="68" t="s">
        <v>135</v>
      </c>
      <c r="E47" s="96" t="s">
        <v>21</v>
      </c>
      <c r="F47" s="96" t="s">
        <v>136</v>
      </c>
      <c r="G47" s="96" t="s">
        <v>21</v>
      </c>
      <c r="H47" s="220" t="s">
        <v>340</v>
      </c>
      <c r="I47" s="5"/>
      <c r="J47" s="1"/>
      <c r="K47" s="1"/>
    </row>
    <row r="48" spans="1:11" ht="14.25" customHeight="1" x14ac:dyDescent="0.25">
      <c r="A48" s="16"/>
      <c r="B48" s="45"/>
      <c r="C48" s="103"/>
      <c r="D48" s="61" t="s">
        <v>109</v>
      </c>
      <c r="E48" s="96" t="s">
        <v>21</v>
      </c>
      <c r="F48" s="96" t="s">
        <v>136</v>
      </c>
      <c r="G48" s="96" t="s">
        <v>21</v>
      </c>
      <c r="H48" s="221"/>
      <c r="I48" s="5"/>
      <c r="J48" s="1"/>
      <c r="K48" s="1"/>
    </row>
    <row r="49" spans="1:11" ht="14.25" customHeight="1" x14ac:dyDescent="0.25">
      <c r="A49" s="16"/>
      <c r="B49" s="45"/>
      <c r="C49" s="103"/>
      <c r="D49" s="61" t="s">
        <v>111</v>
      </c>
      <c r="E49" s="96" t="s">
        <v>21</v>
      </c>
      <c r="F49" s="96" t="s">
        <v>136</v>
      </c>
      <c r="G49" s="96" t="s">
        <v>21</v>
      </c>
      <c r="H49" s="221"/>
      <c r="I49" s="5"/>
      <c r="J49" s="1"/>
      <c r="K49" s="1"/>
    </row>
    <row r="50" spans="1:11" ht="14.25" customHeight="1" x14ac:dyDescent="0.25">
      <c r="A50" s="16"/>
      <c r="B50" s="45"/>
      <c r="C50" s="103"/>
      <c r="D50" s="61" t="s">
        <v>113</v>
      </c>
      <c r="E50" s="96" t="s">
        <v>21</v>
      </c>
      <c r="F50" s="96" t="s">
        <v>136</v>
      </c>
      <c r="G50" s="96" t="s">
        <v>21</v>
      </c>
      <c r="H50" s="221"/>
      <c r="I50" s="5"/>
      <c r="J50" s="1"/>
      <c r="K50" s="1"/>
    </row>
    <row r="51" spans="1:11" ht="14.25" customHeight="1" x14ac:dyDescent="0.25">
      <c r="A51" s="16"/>
      <c r="B51" s="45"/>
      <c r="C51" s="144"/>
      <c r="D51" s="61" t="s">
        <v>115</v>
      </c>
      <c r="E51" s="96" t="s">
        <v>21</v>
      </c>
      <c r="F51" s="96" t="s">
        <v>136</v>
      </c>
      <c r="G51" s="96" t="s">
        <v>21</v>
      </c>
      <c r="H51" s="225"/>
      <c r="I51" s="5"/>
      <c r="J51" s="1"/>
      <c r="K51" s="1"/>
    </row>
    <row r="52" spans="1:11" ht="14.25" customHeight="1" x14ac:dyDescent="0.25">
      <c r="A52" s="16"/>
      <c r="B52" s="23"/>
      <c r="C52" s="4"/>
      <c r="D52" s="129" t="s">
        <v>34</v>
      </c>
      <c r="E52" s="80" t="s">
        <v>36</v>
      </c>
      <c r="F52" s="80" t="s">
        <v>35</v>
      </c>
      <c r="G52" s="80" t="s">
        <v>36</v>
      </c>
      <c r="H52" s="303" t="s">
        <v>8</v>
      </c>
      <c r="I52" s="6"/>
      <c r="J52" s="1" t="s">
        <v>108</v>
      </c>
      <c r="K52" s="1"/>
    </row>
    <row r="53" spans="1:11" ht="14.25" customHeight="1" x14ac:dyDescent="0.25">
      <c r="A53" s="16"/>
      <c r="B53" s="23"/>
      <c r="C53" s="5"/>
      <c r="D53" s="61" t="s">
        <v>109</v>
      </c>
      <c r="E53" s="26" t="s">
        <v>36</v>
      </c>
      <c r="F53" s="26" t="s">
        <v>35</v>
      </c>
      <c r="G53" s="26" t="s">
        <v>36</v>
      </c>
      <c r="H53" s="292"/>
      <c r="I53" s="6"/>
      <c r="J53" s="1"/>
      <c r="K53" s="1"/>
    </row>
    <row r="54" spans="1:11" ht="14.25" customHeight="1" x14ac:dyDescent="0.25">
      <c r="A54" s="16"/>
      <c r="B54" s="23"/>
      <c r="C54" s="5"/>
      <c r="D54" s="61" t="s">
        <v>111</v>
      </c>
      <c r="E54" s="26" t="s">
        <v>36</v>
      </c>
      <c r="F54" s="26" t="s">
        <v>35</v>
      </c>
      <c r="G54" s="26" t="s">
        <v>36</v>
      </c>
      <c r="H54" s="292"/>
      <c r="I54" s="6"/>
      <c r="J54" s="1"/>
      <c r="K54" s="1"/>
    </row>
    <row r="55" spans="1:11" ht="14.25" customHeight="1" x14ac:dyDescent="0.25">
      <c r="A55" s="16"/>
      <c r="B55" s="23"/>
      <c r="C55" s="5"/>
      <c r="D55" s="61" t="s">
        <v>113</v>
      </c>
      <c r="E55" s="26" t="s">
        <v>36</v>
      </c>
      <c r="F55" s="26" t="s">
        <v>35</v>
      </c>
      <c r="G55" s="26" t="s">
        <v>36</v>
      </c>
      <c r="H55" s="292"/>
      <c r="I55" s="6"/>
      <c r="J55" s="1"/>
      <c r="K55" s="1"/>
    </row>
    <row r="56" spans="1:11" ht="14.25" customHeight="1" x14ac:dyDescent="0.25">
      <c r="A56" s="16"/>
      <c r="B56" s="23"/>
      <c r="C56" s="5"/>
      <c r="D56" s="61" t="s">
        <v>115</v>
      </c>
      <c r="E56" s="26" t="s">
        <v>36</v>
      </c>
      <c r="F56" s="26" t="s">
        <v>35</v>
      </c>
      <c r="G56" s="26" t="s">
        <v>36</v>
      </c>
      <c r="H56" s="293"/>
      <c r="I56" s="6"/>
      <c r="J56" s="1"/>
      <c r="K56" s="1"/>
    </row>
    <row r="57" spans="1:11" ht="14.25" customHeight="1" x14ac:dyDescent="0.25">
      <c r="A57" s="16"/>
      <c r="B57" s="23"/>
      <c r="C57" s="104"/>
      <c r="D57" s="43" t="s">
        <v>37</v>
      </c>
      <c r="E57" s="38">
        <v>3.25</v>
      </c>
      <c r="F57" s="38"/>
      <c r="G57" s="38">
        <v>3.25</v>
      </c>
      <c r="H57" s="75" t="s">
        <v>8</v>
      </c>
      <c r="I57" s="6"/>
      <c r="J57" s="1" t="s">
        <v>108</v>
      </c>
      <c r="K57" s="1"/>
    </row>
    <row r="58" spans="1:11" ht="14.25" customHeight="1" x14ac:dyDescent="0.25">
      <c r="A58" s="16"/>
      <c r="B58" s="23"/>
      <c r="C58" s="5"/>
      <c r="D58" s="61" t="s">
        <v>109</v>
      </c>
      <c r="E58" s="26">
        <v>3.25</v>
      </c>
      <c r="F58" s="26" t="s">
        <v>137</v>
      </c>
      <c r="G58" s="26">
        <v>3.25</v>
      </c>
      <c r="H58" s="93"/>
      <c r="I58" s="6"/>
      <c r="J58" s="1"/>
      <c r="K58" s="1"/>
    </row>
    <row r="59" spans="1:11" ht="14.25" customHeight="1" x14ac:dyDescent="0.25">
      <c r="A59" s="16"/>
      <c r="B59" s="23"/>
      <c r="C59" s="5"/>
      <c r="D59" s="61" t="s">
        <v>111</v>
      </c>
      <c r="E59" s="26">
        <v>3.25</v>
      </c>
      <c r="F59" s="26" t="s">
        <v>138</v>
      </c>
      <c r="G59" s="26">
        <v>3.25</v>
      </c>
      <c r="H59" s="93"/>
      <c r="I59" s="6"/>
      <c r="J59" s="1"/>
      <c r="K59" s="1"/>
    </row>
    <row r="60" spans="1:11" ht="14.25" customHeight="1" x14ac:dyDescent="0.25">
      <c r="A60" s="16"/>
      <c r="B60" s="23"/>
      <c r="C60" s="5"/>
      <c r="D60" s="61" t="s">
        <v>113</v>
      </c>
      <c r="E60" s="26">
        <v>3.25</v>
      </c>
      <c r="F60" s="26">
        <v>0</v>
      </c>
      <c r="G60" s="26">
        <v>3.25</v>
      </c>
      <c r="H60" s="93"/>
      <c r="I60" s="6"/>
      <c r="J60" s="1"/>
      <c r="K60" s="1"/>
    </row>
    <row r="61" spans="1:11" ht="14.25" customHeight="1" x14ac:dyDescent="0.25">
      <c r="A61" s="16"/>
      <c r="B61" s="23"/>
      <c r="C61" s="5"/>
      <c r="D61" s="61" t="s">
        <v>115</v>
      </c>
      <c r="E61" s="26">
        <v>3.25</v>
      </c>
      <c r="F61" s="26" t="s">
        <v>138</v>
      </c>
      <c r="G61" s="26">
        <v>3.25</v>
      </c>
      <c r="H61" s="97"/>
      <c r="I61" s="6"/>
      <c r="J61" s="1"/>
      <c r="K61" s="1"/>
    </row>
    <row r="62" spans="1:11" ht="14.25" customHeight="1" x14ac:dyDescent="0.25">
      <c r="A62" s="16"/>
      <c r="B62" s="23"/>
      <c r="C62" s="104"/>
      <c r="D62" s="43" t="s">
        <v>9</v>
      </c>
      <c r="E62" s="42">
        <v>0.85</v>
      </c>
      <c r="F62" s="42">
        <v>0.75</v>
      </c>
      <c r="G62" s="42">
        <v>0.8</v>
      </c>
      <c r="H62" s="75" t="s">
        <v>8</v>
      </c>
      <c r="I62" s="289" t="s">
        <v>139</v>
      </c>
      <c r="J62" s="1" t="s">
        <v>108</v>
      </c>
      <c r="K62" s="1"/>
    </row>
    <row r="63" spans="1:11" ht="14.25" customHeight="1" x14ac:dyDescent="0.25">
      <c r="A63" s="16"/>
      <c r="B63" s="23"/>
      <c r="C63" s="5"/>
      <c r="D63" s="61" t="s">
        <v>109</v>
      </c>
      <c r="E63" s="25">
        <v>0.85</v>
      </c>
      <c r="F63" s="25">
        <v>0.75</v>
      </c>
      <c r="G63" s="25">
        <v>0.8</v>
      </c>
      <c r="H63" s="93"/>
      <c r="I63" s="290"/>
      <c r="J63" s="1"/>
      <c r="K63" s="1"/>
    </row>
    <row r="64" spans="1:11" ht="14.25" customHeight="1" x14ac:dyDescent="0.25">
      <c r="A64" s="16"/>
      <c r="B64" s="23"/>
      <c r="C64" s="5"/>
      <c r="D64" s="61" t="s">
        <v>111</v>
      </c>
      <c r="E64" s="25">
        <v>0</v>
      </c>
      <c r="F64" s="25">
        <v>0</v>
      </c>
      <c r="G64" s="25">
        <v>0</v>
      </c>
      <c r="H64" s="93"/>
      <c r="I64" s="290"/>
      <c r="J64" s="1"/>
      <c r="K64" s="1"/>
    </row>
    <row r="65" spans="1:11" ht="14.25" customHeight="1" x14ac:dyDescent="0.25">
      <c r="A65" s="16"/>
      <c r="B65" s="23"/>
      <c r="C65" s="5"/>
      <c r="D65" s="61" t="s">
        <v>113</v>
      </c>
      <c r="E65" s="25">
        <v>0</v>
      </c>
      <c r="F65" s="25">
        <v>0</v>
      </c>
      <c r="G65" s="25">
        <v>0</v>
      </c>
      <c r="H65" s="93"/>
      <c r="I65" s="290"/>
      <c r="J65" s="1"/>
      <c r="K65" s="1"/>
    </row>
    <row r="66" spans="1:11" ht="14.25" customHeight="1" x14ac:dyDescent="0.25">
      <c r="A66" s="16"/>
      <c r="B66" s="23"/>
      <c r="C66" s="5"/>
      <c r="D66" s="61" t="s">
        <v>115</v>
      </c>
      <c r="E66" s="25">
        <v>0</v>
      </c>
      <c r="F66" s="25">
        <v>0</v>
      </c>
      <c r="G66" s="25">
        <v>0</v>
      </c>
      <c r="H66" s="93"/>
      <c r="I66" s="290"/>
      <c r="J66" s="1"/>
      <c r="K66" s="1"/>
    </row>
    <row r="67" spans="1:11" ht="14.25" customHeight="1" x14ac:dyDescent="0.25">
      <c r="A67" s="16"/>
      <c r="B67" s="23"/>
      <c r="C67" s="104"/>
      <c r="D67" s="68" t="s">
        <v>61</v>
      </c>
      <c r="E67" s="42" t="s">
        <v>82</v>
      </c>
      <c r="F67" s="42" t="s">
        <v>140</v>
      </c>
      <c r="G67" s="42" t="s">
        <v>82</v>
      </c>
      <c r="H67" s="291" t="s">
        <v>8</v>
      </c>
      <c r="I67" s="6"/>
      <c r="J67" s="1" t="s">
        <v>123</v>
      </c>
      <c r="K67" s="1"/>
    </row>
    <row r="68" spans="1:11" ht="14.25" customHeight="1" x14ac:dyDescent="0.25">
      <c r="A68" s="16"/>
      <c r="B68" s="23"/>
      <c r="C68" s="5"/>
      <c r="D68" s="61" t="s">
        <v>109</v>
      </c>
      <c r="E68" s="26" t="s">
        <v>82</v>
      </c>
      <c r="F68" s="26" t="s">
        <v>140</v>
      </c>
      <c r="G68" s="26" t="s">
        <v>82</v>
      </c>
      <c r="H68" s="292"/>
      <c r="I68" s="6"/>
      <c r="J68" s="1"/>
      <c r="K68" s="1"/>
    </row>
    <row r="69" spans="1:11" ht="14.25" customHeight="1" x14ac:dyDescent="0.25">
      <c r="A69" s="16"/>
      <c r="B69" s="23"/>
      <c r="C69" s="5"/>
      <c r="D69" s="61" t="s">
        <v>111</v>
      </c>
      <c r="E69" s="26" t="s">
        <v>82</v>
      </c>
      <c r="F69" s="26" t="s">
        <v>140</v>
      </c>
      <c r="G69" s="26" t="s">
        <v>82</v>
      </c>
      <c r="H69" s="292"/>
      <c r="I69" s="6"/>
      <c r="J69" s="1"/>
      <c r="K69" s="1"/>
    </row>
    <row r="70" spans="1:11" ht="14.25" customHeight="1" x14ac:dyDescent="0.25">
      <c r="A70" s="16"/>
      <c r="B70" s="23"/>
      <c r="C70" s="5"/>
      <c r="D70" s="61" t="s">
        <v>113</v>
      </c>
      <c r="E70" s="26" t="s">
        <v>82</v>
      </c>
      <c r="F70" s="26" t="s">
        <v>140</v>
      </c>
      <c r="G70" s="26" t="s">
        <v>82</v>
      </c>
      <c r="H70" s="292"/>
      <c r="I70" s="6"/>
      <c r="J70" s="1"/>
      <c r="K70" s="1"/>
    </row>
    <row r="71" spans="1:11" ht="14.25" customHeight="1" x14ac:dyDescent="0.25">
      <c r="A71" s="16"/>
      <c r="B71" s="23"/>
      <c r="C71" s="5"/>
      <c r="D71" s="61" t="s">
        <v>115</v>
      </c>
      <c r="E71" s="26" t="s">
        <v>82</v>
      </c>
      <c r="F71" s="26" t="s">
        <v>140</v>
      </c>
      <c r="G71" s="26" t="s">
        <v>82</v>
      </c>
      <c r="H71" s="293"/>
      <c r="I71" s="6"/>
      <c r="J71" s="1"/>
      <c r="K71" s="1"/>
    </row>
    <row r="72" spans="1:11" ht="14.25" customHeight="1" x14ac:dyDescent="0.25">
      <c r="A72" s="16"/>
      <c r="B72" s="23"/>
      <c r="C72" s="104"/>
      <c r="D72" s="43" t="s">
        <v>83</v>
      </c>
      <c r="E72" s="42">
        <v>0.6</v>
      </c>
      <c r="F72" s="91">
        <v>0.42499999999999999</v>
      </c>
      <c r="G72" s="42">
        <v>0.6</v>
      </c>
      <c r="H72" s="75" t="s">
        <v>7</v>
      </c>
      <c r="I72" s="289" t="s">
        <v>141</v>
      </c>
      <c r="J72" s="1" t="s">
        <v>123</v>
      </c>
      <c r="K72" s="1"/>
    </row>
    <row r="73" spans="1:11" ht="14.25" customHeight="1" x14ac:dyDescent="0.25">
      <c r="A73" s="16"/>
      <c r="B73" s="23"/>
      <c r="C73" s="5"/>
      <c r="D73" s="61" t="s">
        <v>109</v>
      </c>
      <c r="E73" s="25">
        <v>0.6</v>
      </c>
      <c r="F73" s="95">
        <v>0.42499999999999999</v>
      </c>
      <c r="G73" s="25">
        <v>0.6</v>
      </c>
      <c r="H73" s="93"/>
      <c r="I73" s="290"/>
      <c r="J73" s="1"/>
      <c r="K73" s="1"/>
    </row>
    <row r="74" spans="1:11" ht="14.25" customHeight="1" x14ac:dyDescent="0.25">
      <c r="A74" s="16"/>
      <c r="B74" s="23"/>
      <c r="C74" s="5"/>
      <c r="D74" s="61" t="s">
        <v>111</v>
      </c>
      <c r="E74" s="25">
        <v>0.6</v>
      </c>
      <c r="F74" s="25">
        <v>0</v>
      </c>
      <c r="G74" s="25">
        <v>0</v>
      </c>
      <c r="H74" s="93"/>
      <c r="I74" s="290"/>
      <c r="J74" s="1"/>
      <c r="K74" s="1"/>
    </row>
    <row r="75" spans="1:11" ht="14.25" customHeight="1" x14ac:dyDescent="0.25">
      <c r="A75" s="16"/>
      <c r="B75" s="23"/>
      <c r="C75" s="5"/>
      <c r="D75" s="61" t="s">
        <v>113</v>
      </c>
      <c r="E75" s="25">
        <v>0.6</v>
      </c>
      <c r="F75" s="25">
        <v>0</v>
      </c>
      <c r="G75" s="25">
        <v>0</v>
      </c>
      <c r="H75" s="93"/>
      <c r="I75" s="290"/>
      <c r="J75" s="1"/>
      <c r="K75" s="1"/>
    </row>
    <row r="76" spans="1:11" ht="14.25" customHeight="1" x14ac:dyDescent="0.25">
      <c r="A76" s="16"/>
      <c r="B76" s="23"/>
      <c r="C76" s="5"/>
      <c r="D76" s="61" t="s">
        <v>115</v>
      </c>
      <c r="E76" s="25">
        <v>0.6</v>
      </c>
      <c r="F76" s="25">
        <v>0</v>
      </c>
      <c r="G76" s="25">
        <v>0</v>
      </c>
      <c r="H76" s="93"/>
      <c r="I76" s="290"/>
      <c r="J76" s="1"/>
      <c r="K76" s="1"/>
    </row>
    <row r="77" spans="1:11" ht="14.25" customHeight="1" x14ac:dyDescent="0.25">
      <c r="A77" s="16"/>
      <c r="B77" s="23"/>
      <c r="C77" s="104"/>
      <c r="D77" s="43" t="s">
        <v>29</v>
      </c>
      <c r="E77" s="42">
        <v>0.2</v>
      </c>
      <c r="F77" s="42">
        <v>0</v>
      </c>
      <c r="G77" s="42">
        <v>0</v>
      </c>
      <c r="H77" s="75" t="s">
        <v>7</v>
      </c>
      <c r="I77" s="289" t="s">
        <v>142</v>
      </c>
      <c r="J77" s="1" t="s">
        <v>123</v>
      </c>
      <c r="K77" s="1"/>
    </row>
    <row r="78" spans="1:11" ht="14.25" customHeight="1" x14ac:dyDescent="0.25">
      <c r="A78" s="16"/>
      <c r="B78" s="23"/>
      <c r="C78" s="5"/>
      <c r="D78" s="61" t="s">
        <v>109</v>
      </c>
      <c r="E78" s="25">
        <v>0.2</v>
      </c>
      <c r="F78" s="25">
        <v>0</v>
      </c>
      <c r="G78" s="25">
        <v>0</v>
      </c>
      <c r="H78" s="93"/>
      <c r="I78" s="290"/>
      <c r="J78" s="1"/>
      <c r="K78" s="1"/>
    </row>
    <row r="79" spans="1:11" ht="14.25" customHeight="1" x14ac:dyDescent="0.25">
      <c r="A79" s="16"/>
      <c r="B79" s="23"/>
      <c r="C79" s="5"/>
      <c r="D79" s="61" t="s">
        <v>111</v>
      </c>
      <c r="E79" s="25">
        <v>0</v>
      </c>
      <c r="F79" s="25">
        <v>0</v>
      </c>
      <c r="G79" s="25">
        <v>0</v>
      </c>
      <c r="H79" s="93"/>
      <c r="I79" s="290"/>
      <c r="J79" s="1"/>
      <c r="K79" s="1"/>
    </row>
    <row r="80" spans="1:11" ht="14.25" customHeight="1" x14ac:dyDescent="0.25">
      <c r="A80" s="16"/>
      <c r="B80" s="23"/>
      <c r="C80" s="5"/>
      <c r="D80" s="61" t="s">
        <v>113</v>
      </c>
      <c r="E80" s="25">
        <v>0</v>
      </c>
      <c r="F80" s="25">
        <v>0</v>
      </c>
      <c r="G80" s="25">
        <v>0</v>
      </c>
      <c r="H80" s="93"/>
      <c r="I80" s="290"/>
      <c r="J80" s="1"/>
      <c r="K80" s="1"/>
    </row>
    <row r="81" spans="1:11" ht="14.25" customHeight="1" x14ac:dyDescent="0.25">
      <c r="A81" s="16"/>
      <c r="B81" s="23"/>
      <c r="C81" s="5"/>
      <c r="D81" s="61" t="s">
        <v>115</v>
      </c>
      <c r="E81" s="25">
        <v>0</v>
      </c>
      <c r="F81" s="25">
        <v>0</v>
      </c>
      <c r="G81" s="25">
        <v>0</v>
      </c>
      <c r="H81" s="93"/>
      <c r="I81" s="290"/>
      <c r="J81" s="1"/>
      <c r="K81" s="1"/>
    </row>
    <row r="82" spans="1:11" ht="14.25" customHeight="1" x14ac:dyDescent="0.25">
      <c r="A82" s="16"/>
      <c r="B82" s="23"/>
      <c r="C82" s="104"/>
      <c r="D82" s="81" t="s">
        <v>84</v>
      </c>
      <c r="E82" s="42">
        <v>0.2</v>
      </c>
      <c r="F82" s="91">
        <v>0.125</v>
      </c>
      <c r="G82" s="91">
        <v>0.2</v>
      </c>
      <c r="H82" s="75" t="s">
        <v>7</v>
      </c>
      <c r="I82" s="289" t="s">
        <v>142</v>
      </c>
      <c r="J82" s="1" t="s">
        <v>123</v>
      </c>
      <c r="K82" s="1"/>
    </row>
    <row r="83" spans="1:11" ht="14.25" customHeight="1" x14ac:dyDescent="0.25">
      <c r="A83" s="16"/>
      <c r="B83" s="23"/>
      <c r="C83" s="5"/>
      <c r="D83" s="61" t="s">
        <v>109</v>
      </c>
      <c r="E83" s="25">
        <v>0.2</v>
      </c>
      <c r="F83" s="95">
        <v>0.125</v>
      </c>
      <c r="G83" s="25">
        <v>0.2</v>
      </c>
      <c r="H83" s="93"/>
      <c r="I83" s="290"/>
      <c r="J83" s="1"/>
      <c r="K83" s="1"/>
    </row>
    <row r="84" spans="1:11" ht="14.25" customHeight="1" x14ac:dyDescent="0.25">
      <c r="A84" s="16"/>
      <c r="B84" s="23"/>
      <c r="C84" s="5"/>
      <c r="D84" s="61" t="s">
        <v>111</v>
      </c>
      <c r="E84" s="25">
        <v>0</v>
      </c>
      <c r="F84" s="25">
        <v>0</v>
      </c>
      <c r="G84" s="25">
        <v>0</v>
      </c>
      <c r="H84" s="93"/>
      <c r="I84" s="290"/>
      <c r="J84" s="1"/>
      <c r="K84" s="1"/>
    </row>
    <row r="85" spans="1:11" ht="14.25" customHeight="1" x14ac:dyDescent="0.25">
      <c r="A85" s="16"/>
      <c r="B85" s="23"/>
      <c r="C85" s="5"/>
      <c r="D85" s="61" t="s">
        <v>113</v>
      </c>
      <c r="E85" s="25">
        <v>0</v>
      </c>
      <c r="F85" s="25">
        <v>0</v>
      </c>
      <c r="G85" s="25">
        <v>0</v>
      </c>
      <c r="H85" s="93"/>
      <c r="I85" s="290"/>
      <c r="J85" s="1"/>
      <c r="K85" s="1"/>
    </row>
    <row r="86" spans="1:11" ht="14.25" customHeight="1" x14ac:dyDescent="0.25">
      <c r="A86" s="16"/>
      <c r="B86" s="23"/>
      <c r="C86" s="5"/>
      <c r="D86" s="61" t="s">
        <v>115</v>
      </c>
      <c r="E86" s="25">
        <v>0</v>
      </c>
      <c r="F86" s="25">
        <v>0</v>
      </c>
      <c r="G86" s="25">
        <v>0</v>
      </c>
      <c r="H86" s="93"/>
      <c r="I86" s="290"/>
      <c r="J86" s="1"/>
      <c r="K86" s="1"/>
    </row>
    <row r="87" spans="1:11" ht="14.25" customHeight="1" x14ac:dyDescent="0.25">
      <c r="A87" s="16"/>
      <c r="B87" s="23"/>
      <c r="C87" s="104"/>
      <c r="D87" s="81" t="s">
        <v>91</v>
      </c>
      <c r="E87" s="42">
        <v>0.2</v>
      </c>
      <c r="F87" s="42">
        <v>0.1</v>
      </c>
      <c r="G87" s="42">
        <v>0.2</v>
      </c>
      <c r="H87" s="137" t="s">
        <v>7</v>
      </c>
      <c r="I87" s="304" t="s">
        <v>142</v>
      </c>
      <c r="J87" s="1" t="s">
        <v>123</v>
      </c>
      <c r="K87" s="1"/>
    </row>
    <row r="88" spans="1:11" ht="14.25" customHeight="1" x14ac:dyDescent="0.25">
      <c r="A88" s="16"/>
      <c r="B88" s="23"/>
      <c r="C88" s="5"/>
      <c r="D88" s="61" t="s">
        <v>109</v>
      </c>
      <c r="E88" s="25">
        <v>0.2</v>
      </c>
      <c r="F88" s="165">
        <v>0.1</v>
      </c>
      <c r="G88" s="165">
        <v>0.15</v>
      </c>
      <c r="H88" s="121" t="s">
        <v>143</v>
      </c>
      <c r="I88" s="295"/>
      <c r="J88" s="1"/>
      <c r="K88" s="1"/>
    </row>
    <row r="89" spans="1:11" ht="14.25" customHeight="1" x14ac:dyDescent="0.25">
      <c r="A89" s="16"/>
      <c r="B89" s="23"/>
      <c r="C89" s="5"/>
      <c r="D89" s="61" t="s">
        <v>111</v>
      </c>
      <c r="E89" s="25">
        <v>0</v>
      </c>
      <c r="F89" s="25">
        <v>0</v>
      </c>
      <c r="G89" s="25">
        <v>0</v>
      </c>
      <c r="H89" s="93"/>
      <c r="I89" s="295"/>
      <c r="J89" s="1"/>
      <c r="K89" s="1"/>
    </row>
    <row r="90" spans="1:11" ht="14.25" customHeight="1" x14ac:dyDescent="0.25">
      <c r="A90" s="16"/>
      <c r="B90" s="23"/>
      <c r="C90" s="5"/>
      <c r="D90" s="61" t="s">
        <v>113</v>
      </c>
      <c r="E90" s="25">
        <v>0</v>
      </c>
      <c r="F90" s="25">
        <v>0</v>
      </c>
      <c r="G90" s="25">
        <v>0</v>
      </c>
      <c r="H90" s="93"/>
      <c r="I90" s="295"/>
      <c r="J90" s="1"/>
      <c r="K90" s="1"/>
    </row>
    <row r="91" spans="1:11" ht="14.25" customHeight="1" x14ac:dyDescent="0.25">
      <c r="A91" s="16"/>
      <c r="B91" s="23"/>
      <c r="C91" s="5"/>
      <c r="D91" s="61" t="s">
        <v>115</v>
      </c>
      <c r="E91" s="25">
        <v>0</v>
      </c>
      <c r="F91" s="25">
        <v>0</v>
      </c>
      <c r="G91" s="25">
        <v>0</v>
      </c>
      <c r="H91" s="98"/>
      <c r="I91" s="295"/>
      <c r="J91" s="1"/>
      <c r="K91" s="1"/>
    </row>
    <row r="92" spans="1:11" ht="14.25" customHeight="1" x14ac:dyDescent="0.25">
      <c r="A92" s="16"/>
      <c r="B92" s="23"/>
      <c r="C92" s="145"/>
      <c r="D92" s="146" t="s">
        <v>38</v>
      </c>
      <c r="E92" s="20">
        <v>4</v>
      </c>
      <c r="F92" s="20">
        <v>0</v>
      </c>
      <c r="G92" s="20">
        <v>0</v>
      </c>
      <c r="H92" s="22" t="s">
        <v>8</v>
      </c>
      <c r="I92" s="289" t="s">
        <v>144</v>
      </c>
      <c r="J92" s="1" t="s">
        <v>108</v>
      </c>
      <c r="K92" s="1"/>
    </row>
    <row r="93" spans="1:11" ht="14.25" customHeight="1" x14ac:dyDescent="0.25">
      <c r="A93" s="16"/>
      <c r="B93" s="23"/>
      <c r="C93" s="5"/>
      <c r="D93" s="61" t="s">
        <v>109</v>
      </c>
      <c r="E93" s="26">
        <v>0</v>
      </c>
      <c r="F93" s="26">
        <v>0</v>
      </c>
      <c r="G93" s="26">
        <v>0</v>
      </c>
      <c r="H93" s="93"/>
      <c r="I93" s="290"/>
      <c r="J93" s="1"/>
      <c r="K93" s="1"/>
    </row>
    <row r="94" spans="1:11" ht="14.25" customHeight="1" x14ac:dyDescent="0.25">
      <c r="A94" s="16"/>
      <c r="B94" s="23"/>
      <c r="C94" s="5"/>
      <c r="D94" s="61" t="s">
        <v>111</v>
      </c>
      <c r="E94" s="26">
        <v>0</v>
      </c>
      <c r="F94" s="26">
        <v>0</v>
      </c>
      <c r="G94" s="26">
        <v>0</v>
      </c>
      <c r="H94" s="93"/>
      <c r="I94" s="290"/>
      <c r="J94" s="1"/>
      <c r="K94" s="1"/>
    </row>
    <row r="95" spans="1:11" ht="14.25" customHeight="1" x14ac:dyDescent="0.25">
      <c r="A95" s="16"/>
      <c r="B95" s="23"/>
      <c r="C95" s="5"/>
      <c r="D95" s="61" t="s">
        <v>113</v>
      </c>
      <c r="E95" s="26">
        <v>0</v>
      </c>
      <c r="F95" s="26">
        <v>0</v>
      </c>
      <c r="G95" s="26">
        <v>0</v>
      </c>
      <c r="H95" s="93"/>
      <c r="I95" s="290"/>
      <c r="J95" s="1"/>
      <c r="K95" s="1"/>
    </row>
    <row r="96" spans="1:11" ht="14.25" customHeight="1" x14ac:dyDescent="0.25">
      <c r="A96" s="16"/>
      <c r="B96" s="23"/>
      <c r="C96" s="148"/>
      <c r="D96" s="61" t="s">
        <v>115</v>
      </c>
      <c r="E96" s="26">
        <v>0</v>
      </c>
      <c r="F96" s="26">
        <v>0</v>
      </c>
      <c r="G96" s="26">
        <v>0</v>
      </c>
      <c r="H96" s="98"/>
      <c r="I96" s="290"/>
      <c r="J96" s="1"/>
      <c r="K96" s="1"/>
    </row>
    <row r="97" spans="1:11" ht="14.25" customHeight="1" x14ac:dyDescent="0.25">
      <c r="A97" s="16"/>
      <c r="B97" s="23"/>
      <c r="C97" s="149"/>
      <c r="D97" s="18" t="s">
        <v>90</v>
      </c>
      <c r="E97" s="20">
        <v>4</v>
      </c>
      <c r="F97" s="20">
        <v>4</v>
      </c>
      <c r="G97" s="20">
        <v>4</v>
      </c>
      <c r="H97" s="137" t="s">
        <v>8</v>
      </c>
      <c r="I97" s="6"/>
      <c r="J97" s="1" t="s">
        <v>123</v>
      </c>
      <c r="K97" s="1"/>
    </row>
    <row r="98" spans="1:11" ht="14.25" customHeight="1" x14ac:dyDescent="0.25">
      <c r="A98" s="16"/>
      <c r="B98" s="23"/>
      <c r="C98" s="5"/>
      <c r="D98" s="61" t="s">
        <v>109</v>
      </c>
      <c r="E98" s="26">
        <v>4</v>
      </c>
      <c r="F98" s="26">
        <v>4</v>
      </c>
      <c r="G98" s="26">
        <v>4</v>
      </c>
      <c r="H98" s="93"/>
      <c r="I98" s="6"/>
      <c r="J98" s="1"/>
      <c r="K98" s="1"/>
    </row>
    <row r="99" spans="1:11" ht="14.25" customHeight="1" x14ac:dyDescent="0.25">
      <c r="A99" s="16"/>
      <c r="B99" s="23"/>
      <c r="C99" s="5"/>
      <c r="D99" s="61" t="s">
        <v>111</v>
      </c>
      <c r="E99" s="26">
        <v>4</v>
      </c>
      <c r="F99" s="26">
        <v>4</v>
      </c>
      <c r="G99" s="26">
        <v>4</v>
      </c>
      <c r="H99" s="93"/>
      <c r="I99" s="6"/>
      <c r="J99" s="1"/>
      <c r="K99" s="1"/>
    </row>
    <row r="100" spans="1:11" ht="14.25" customHeight="1" x14ac:dyDescent="0.25">
      <c r="A100" s="16"/>
      <c r="B100" s="23"/>
      <c r="C100" s="5"/>
      <c r="D100" s="61" t="s">
        <v>113</v>
      </c>
      <c r="E100" s="26">
        <v>4</v>
      </c>
      <c r="F100" s="26">
        <v>4</v>
      </c>
      <c r="G100" s="26">
        <v>4</v>
      </c>
      <c r="H100" s="93"/>
      <c r="I100" s="6"/>
      <c r="J100" s="1"/>
      <c r="K100" s="1"/>
    </row>
    <row r="101" spans="1:11" ht="14.25" customHeight="1" x14ac:dyDescent="0.25">
      <c r="A101" s="16"/>
      <c r="B101" s="23"/>
      <c r="C101" s="148"/>
      <c r="D101" s="61" t="s">
        <v>115</v>
      </c>
      <c r="E101" s="55">
        <v>4</v>
      </c>
      <c r="F101" s="55">
        <v>4</v>
      </c>
      <c r="G101" s="55">
        <v>4</v>
      </c>
      <c r="H101" s="98"/>
      <c r="I101" s="6"/>
      <c r="J101" s="1"/>
      <c r="K101" s="1"/>
    </row>
    <row r="102" spans="1:11" ht="14.25" customHeight="1" x14ac:dyDescent="0.25">
      <c r="A102" s="16"/>
      <c r="B102" s="23"/>
      <c r="C102" s="104"/>
      <c r="D102" s="43" t="s">
        <v>145</v>
      </c>
      <c r="E102" s="38">
        <v>4</v>
      </c>
      <c r="F102" s="38">
        <v>4</v>
      </c>
      <c r="G102" s="38">
        <v>4</v>
      </c>
      <c r="H102" s="75" t="s">
        <v>8</v>
      </c>
      <c r="I102" s="6"/>
      <c r="J102" s="1" t="s">
        <v>123</v>
      </c>
      <c r="K102" s="1"/>
    </row>
    <row r="103" spans="1:11" ht="14.25" customHeight="1" x14ac:dyDescent="0.25">
      <c r="A103" s="16"/>
      <c r="B103" s="23"/>
      <c r="C103" s="5"/>
      <c r="D103" s="61" t="s">
        <v>109</v>
      </c>
      <c r="E103" s="26">
        <v>4</v>
      </c>
      <c r="F103" s="26">
        <v>4</v>
      </c>
      <c r="G103" s="26">
        <v>4</v>
      </c>
      <c r="H103" s="93"/>
      <c r="I103" s="6"/>
      <c r="J103" s="1"/>
      <c r="K103" s="1"/>
    </row>
    <row r="104" spans="1:11" ht="14.25" customHeight="1" x14ac:dyDescent="0.25">
      <c r="A104" s="16"/>
      <c r="B104" s="23"/>
      <c r="C104" s="5"/>
      <c r="D104" s="61" t="s">
        <v>111</v>
      </c>
      <c r="E104" s="26">
        <v>4</v>
      </c>
      <c r="F104" s="26">
        <v>4</v>
      </c>
      <c r="G104" s="26">
        <v>4</v>
      </c>
      <c r="H104" s="93"/>
      <c r="I104" s="6"/>
      <c r="J104" s="1"/>
      <c r="K104" s="1"/>
    </row>
    <row r="105" spans="1:11" ht="14.25" customHeight="1" x14ac:dyDescent="0.25">
      <c r="A105" s="16"/>
      <c r="B105" s="23"/>
      <c r="C105" s="5"/>
      <c r="D105" s="61" t="s">
        <v>113</v>
      </c>
      <c r="E105" s="26">
        <v>4</v>
      </c>
      <c r="F105" s="26">
        <v>4</v>
      </c>
      <c r="G105" s="26">
        <v>4</v>
      </c>
      <c r="H105" s="93"/>
      <c r="I105" s="6"/>
      <c r="J105" s="1"/>
      <c r="K105" s="1"/>
    </row>
    <row r="106" spans="1:11" ht="14.25" customHeight="1" x14ac:dyDescent="0.25">
      <c r="A106" s="16"/>
      <c r="B106" s="23"/>
      <c r="C106" s="5"/>
      <c r="D106" s="61" t="s">
        <v>115</v>
      </c>
      <c r="E106" s="26">
        <v>4</v>
      </c>
      <c r="F106" s="26">
        <v>4</v>
      </c>
      <c r="G106" s="26">
        <v>4</v>
      </c>
      <c r="H106" s="93"/>
      <c r="I106" s="6"/>
      <c r="J106" s="1"/>
      <c r="K106" s="1"/>
    </row>
    <row r="107" spans="1:11" ht="14.25" customHeight="1" x14ac:dyDescent="0.25">
      <c r="A107" s="16"/>
      <c r="B107" s="23"/>
      <c r="C107" s="107"/>
      <c r="D107" s="70" t="s">
        <v>72</v>
      </c>
      <c r="E107" s="57" t="s">
        <v>21</v>
      </c>
      <c r="F107" s="57" t="s">
        <v>21</v>
      </c>
      <c r="G107" s="57" t="s">
        <v>21</v>
      </c>
      <c r="H107" s="15" t="s">
        <v>12</v>
      </c>
      <c r="I107" s="6" t="s">
        <v>53</v>
      </c>
      <c r="J107" s="1" t="s">
        <v>108</v>
      </c>
      <c r="K107" s="1"/>
    </row>
    <row r="108" spans="1:11" ht="14.25" customHeight="1" x14ac:dyDescent="0.25">
      <c r="A108" s="16"/>
      <c r="B108" s="23"/>
      <c r="C108" s="107"/>
      <c r="D108" s="70" t="s">
        <v>73</v>
      </c>
      <c r="E108" s="57" t="s">
        <v>21</v>
      </c>
      <c r="F108" s="57" t="s">
        <v>21</v>
      </c>
      <c r="G108" s="57" t="s">
        <v>21</v>
      </c>
      <c r="H108" s="58" t="s">
        <v>12</v>
      </c>
      <c r="I108" s="59" t="s">
        <v>74</v>
      </c>
      <c r="J108" s="1" t="s">
        <v>146</v>
      </c>
      <c r="K108" s="1"/>
    </row>
    <row r="109" spans="1:11" ht="14.25" customHeight="1" x14ac:dyDescent="0.25">
      <c r="A109" s="16"/>
      <c r="B109" s="23"/>
      <c r="C109" s="107"/>
      <c r="D109" s="70" t="s">
        <v>75</v>
      </c>
      <c r="E109" s="57" t="s">
        <v>21</v>
      </c>
      <c r="F109" s="57" t="s">
        <v>21</v>
      </c>
      <c r="G109" s="57" t="s">
        <v>21</v>
      </c>
      <c r="H109" s="58" t="s">
        <v>12</v>
      </c>
      <c r="I109" s="59" t="s">
        <v>53</v>
      </c>
      <c r="J109" s="1" t="s">
        <v>108</v>
      </c>
      <c r="K109" s="1"/>
    </row>
    <row r="110" spans="1:11" ht="14.25" customHeight="1" x14ac:dyDescent="0.25">
      <c r="A110" s="17">
        <v>3</v>
      </c>
      <c r="B110" s="301" t="s">
        <v>39</v>
      </c>
      <c r="C110" s="152"/>
      <c r="D110" s="155" t="s">
        <v>78</v>
      </c>
      <c r="E110" s="169" t="s">
        <v>21</v>
      </c>
      <c r="F110" s="169" t="s">
        <v>21</v>
      </c>
      <c r="G110" s="169" t="s">
        <v>21</v>
      </c>
      <c r="H110" s="226" t="s">
        <v>7</v>
      </c>
      <c r="I110" s="6"/>
      <c r="J110" s="1" t="s">
        <v>108</v>
      </c>
      <c r="K110" s="1"/>
    </row>
    <row r="111" spans="1:11" ht="14.25" customHeight="1" x14ac:dyDescent="0.25">
      <c r="A111" s="51"/>
      <c r="B111" s="302"/>
      <c r="C111" s="156"/>
      <c r="D111" s="157" t="s">
        <v>20</v>
      </c>
      <c r="E111" s="170" t="s">
        <v>21</v>
      </c>
      <c r="F111" s="170" t="s">
        <v>21</v>
      </c>
      <c r="G111" s="170" t="s">
        <v>21</v>
      </c>
      <c r="H111" s="227" t="s">
        <v>8</v>
      </c>
      <c r="I111" s="6"/>
      <c r="J111" s="1" t="s">
        <v>146</v>
      </c>
      <c r="K111" s="1"/>
    </row>
    <row r="112" spans="1:11" ht="14.25" customHeight="1" x14ac:dyDescent="0.25">
      <c r="A112" s="51"/>
      <c r="B112" s="302"/>
      <c r="C112" s="4"/>
      <c r="D112" s="109" t="s">
        <v>147</v>
      </c>
      <c r="E112" s="110" t="s">
        <v>21</v>
      </c>
      <c r="F112" s="110" t="s">
        <v>21</v>
      </c>
      <c r="G112" s="110" t="s">
        <v>21</v>
      </c>
      <c r="H112" s="153" t="s">
        <v>8</v>
      </c>
      <c r="I112" s="6"/>
      <c r="J112" s="1" t="s">
        <v>146</v>
      </c>
      <c r="K112" s="1"/>
    </row>
    <row r="113" spans="1:11" ht="14.25" customHeight="1" x14ac:dyDescent="0.25">
      <c r="A113" s="51"/>
      <c r="B113" s="62"/>
      <c r="C113" s="104"/>
      <c r="D113" s="72" t="s">
        <v>41</v>
      </c>
      <c r="E113" s="57" t="s">
        <v>11</v>
      </c>
      <c r="F113" s="57" t="s">
        <v>148</v>
      </c>
      <c r="G113" s="57" t="s">
        <v>149</v>
      </c>
      <c r="H113" s="105" t="s">
        <v>8</v>
      </c>
      <c r="I113" s="6"/>
      <c r="J113" s="1" t="s">
        <v>108</v>
      </c>
      <c r="K113" s="1"/>
    </row>
    <row r="114" spans="1:11" ht="14.25" customHeight="1" x14ac:dyDescent="0.25">
      <c r="A114" s="51"/>
      <c r="B114" s="62"/>
      <c r="C114" s="104"/>
      <c r="D114" s="72" t="s">
        <v>150</v>
      </c>
      <c r="E114" s="57" t="s">
        <v>151</v>
      </c>
      <c r="F114" s="41">
        <v>0</v>
      </c>
      <c r="G114" s="41">
        <v>0</v>
      </c>
      <c r="H114" s="105" t="s">
        <v>8</v>
      </c>
      <c r="I114" s="6"/>
      <c r="J114" s="1" t="s">
        <v>108</v>
      </c>
      <c r="K114" s="1"/>
    </row>
    <row r="115" spans="1:11" ht="14.25" customHeight="1" x14ac:dyDescent="0.25">
      <c r="A115" s="51"/>
      <c r="B115" s="62"/>
      <c r="C115" s="104"/>
      <c r="D115" s="154" t="s">
        <v>22</v>
      </c>
      <c r="E115" s="57" t="s">
        <v>152</v>
      </c>
      <c r="F115" s="41" t="s">
        <v>152</v>
      </c>
      <c r="G115" s="41" t="s">
        <v>153</v>
      </c>
      <c r="H115" s="105" t="s">
        <v>12</v>
      </c>
      <c r="I115" s="6"/>
      <c r="J115" s="1" t="s">
        <v>146</v>
      </c>
      <c r="K115" s="1"/>
    </row>
    <row r="116" spans="1:11" ht="14.25" customHeight="1" x14ac:dyDescent="0.25">
      <c r="A116" s="51"/>
      <c r="B116" s="62"/>
      <c r="C116" s="104"/>
      <c r="D116" s="154" t="s">
        <v>23</v>
      </c>
      <c r="E116" s="110" t="s">
        <v>24</v>
      </c>
      <c r="F116" s="41"/>
      <c r="G116" s="41"/>
      <c r="H116" s="105" t="s">
        <v>8</v>
      </c>
      <c r="I116" s="6"/>
      <c r="J116" s="1" t="s">
        <v>146</v>
      </c>
      <c r="K116" s="1"/>
    </row>
    <row r="117" spans="1:11" ht="14.25" customHeight="1" x14ac:dyDescent="0.25">
      <c r="A117" s="51"/>
      <c r="B117" s="62"/>
      <c r="C117" s="104"/>
      <c r="D117" s="89" t="s">
        <v>25</v>
      </c>
      <c r="E117" s="57" t="s">
        <v>27</v>
      </c>
      <c r="F117" s="41"/>
      <c r="G117" s="41"/>
      <c r="H117" s="105" t="s">
        <v>12</v>
      </c>
      <c r="I117" s="6"/>
      <c r="J117" s="1" t="s">
        <v>146</v>
      </c>
      <c r="K117" s="1"/>
    </row>
    <row r="118" spans="1:11" ht="14.25" customHeight="1" x14ac:dyDescent="0.25">
      <c r="A118" s="51"/>
      <c r="B118" s="62"/>
      <c r="C118" s="104"/>
      <c r="D118" s="72" t="s">
        <v>45</v>
      </c>
      <c r="E118" s="57">
        <v>2</v>
      </c>
      <c r="F118" s="41">
        <v>0</v>
      </c>
      <c r="G118" s="41">
        <v>0</v>
      </c>
      <c r="H118" s="105" t="s">
        <v>12</v>
      </c>
      <c r="I118" s="6" t="s">
        <v>154</v>
      </c>
      <c r="J118" s="1" t="s">
        <v>146</v>
      </c>
      <c r="K118" s="1"/>
    </row>
    <row r="119" spans="1:11" ht="14.25" customHeight="1" x14ac:dyDescent="0.25">
      <c r="A119" s="51"/>
      <c r="B119" s="62"/>
      <c r="C119" s="104"/>
      <c r="D119" s="72" t="s">
        <v>46</v>
      </c>
      <c r="E119" s="57" t="s">
        <v>47</v>
      </c>
      <c r="F119" s="57" t="s">
        <v>47</v>
      </c>
      <c r="G119" s="57" t="s">
        <v>47</v>
      </c>
      <c r="H119" s="105" t="s">
        <v>12</v>
      </c>
      <c r="I119" s="6"/>
      <c r="J119" s="1" t="s">
        <v>146</v>
      </c>
      <c r="K119" s="1"/>
    </row>
    <row r="120" spans="1:11" ht="14.25" customHeight="1" x14ac:dyDescent="0.25">
      <c r="A120" s="51"/>
      <c r="B120" s="62"/>
      <c r="C120" s="104"/>
      <c r="D120" s="72" t="s">
        <v>321</v>
      </c>
      <c r="E120" s="57" t="s">
        <v>21</v>
      </c>
      <c r="F120" s="57" t="s">
        <v>21</v>
      </c>
      <c r="G120" s="57" t="s">
        <v>21</v>
      </c>
      <c r="H120" s="105" t="s">
        <v>7</v>
      </c>
      <c r="I120" s="6"/>
      <c r="J120" s="1" t="s">
        <v>146</v>
      </c>
      <c r="K120" s="1"/>
    </row>
    <row r="121" spans="1:11" ht="14.25" customHeight="1" x14ac:dyDescent="0.25">
      <c r="A121" s="51"/>
      <c r="B121" s="62"/>
      <c r="C121" s="104"/>
      <c r="D121" s="72" t="s">
        <v>322</v>
      </c>
      <c r="E121" s="112">
        <v>0.2</v>
      </c>
      <c r="F121" s="34">
        <v>0.1</v>
      </c>
      <c r="G121" s="112">
        <v>0.15</v>
      </c>
      <c r="H121" s="105" t="s">
        <v>7</v>
      </c>
      <c r="I121" s="6"/>
      <c r="J121" s="1" t="s">
        <v>146</v>
      </c>
      <c r="K121" s="1"/>
    </row>
    <row r="122" spans="1:11" ht="14.25" customHeight="1" x14ac:dyDescent="0.25">
      <c r="A122" s="51"/>
      <c r="B122" s="62"/>
      <c r="C122" s="104"/>
      <c r="D122" s="72" t="s">
        <v>341</v>
      </c>
      <c r="E122" s="41"/>
      <c r="F122" s="41"/>
      <c r="G122" s="41"/>
      <c r="H122" s="105" t="s">
        <v>7</v>
      </c>
      <c r="I122" s="6"/>
      <c r="J122" s="1" t="s">
        <v>146</v>
      </c>
      <c r="K122" s="1"/>
    </row>
    <row r="123" spans="1:11" ht="14.25" customHeight="1" x14ac:dyDescent="0.25">
      <c r="A123" s="51"/>
      <c r="B123" s="62"/>
      <c r="C123" s="104"/>
      <c r="D123" s="72" t="s">
        <v>155</v>
      </c>
      <c r="E123" s="57" t="s">
        <v>156</v>
      </c>
      <c r="F123" s="57" t="s">
        <v>156</v>
      </c>
      <c r="G123" s="57" t="s">
        <v>156</v>
      </c>
      <c r="H123" s="105" t="s">
        <v>7</v>
      </c>
      <c r="I123" s="6"/>
      <c r="J123" s="1" t="s">
        <v>146</v>
      </c>
      <c r="K123" s="1"/>
    </row>
    <row r="124" spans="1:11" ht="14.25" customHeight="1" x14ac:dyDescent="0.25">
      <c r="A124" s="51"/>
      <c r="B124" s="62"/>
      <c r="C124" s="104"/>
      <c r="D124" s="72" t="s">
        <v>323</v>
      </c>
      <c r="E124" s="112">
        <v>0.2</v>
      </c>
      <c r="F124" s="34">
        <v>0.1</v>
      </c>
      <c r="G124" s="34">
        <v>0.15</v>
      </c>
      <c r="H124" s="105" t="s">
        <v>7</v>
      </c>
      <c r="I124" s="6"/>
      <c r="J124" s="1" t="s">
        <v>146</v>
      </c>
      <c r="K124" s="1"/>
    </row>
    <row r="125" spans="1:11" ht="14.25" customHeight="1" x14ac:dyDescent="0.25">
      <c r="A125" s="51"/>
      <c r="B125" s="62"/>
      <c r="C125" s="104"/>
      <c r="D125" s="72" t="s">
        <v>157</v>
      </c>
      <c r="E125" s="41"/>
      <c r="F125" s="41"/>
      <c r="G125" s="41"/>
      <c r="H125" s="105" t="s">
        <v>7</v>
      </c>
      <c r="I125" s="6"/>
      <c r="J125" s="1" t="s">
        <v>146</v>
      </c>
      <c r="K125" s="1"/>
    </row>
    <row r="126" spans="1:11" ht="14.25" customHeight="1" x14ac:dyDescent="0.25">
      <c r="A126" s="51"/>
      <c r="B126" s="62"/>
      <c r="C126" s="104"/>
      <c r="D126" s="113" t="s">
        <v>158</v>
      </c>
      <c r="E126" s="34">
        <v>0.95</v>
      </c>
      <c r="F126" s="34">
        <v>0.95</v>
      </c>
      <c r="G126" s="34">
        <v>0.95</v>
      </c>
      <c r="H126" s="105" t="s">
        <v>7</v>
      </c>
      <c r="I126" s="6"/>
      <c r="J126" s="1" t="s">
        <v>146</v>
      </c>
      <c r="K126" s="1"/>
    </row>
    <row r="127" spans="1:11" ht="14.25" customHeight="1" x14ac:dyDescent="0.25">
      <c r="A127" s="51"/>
      <c r="B127" s="62"/>
      <c r="C127" s="104"/>
      <c r="D127" s="158" t="s">
        <v>159</v>
      </c>
      <c r="E127" s="57" t="s">
        <v>21</v>
      </c>
      <c r="F127" s="34">
        <v>0.8</v>
      </c>
      <c r="G127" s="34">
        <v>0.85</v>
      </c>
      <c r="H127" s="105" t="s">
        <v>7</v>
      </c>
      <c r="I127" s="6"/>
      <c r="J127" s="1" t="s">
        <v>146</v>
      </c>
      <c r="K127" s="1"/>
    </row>
    <row r="128" spans="1:11" ht="14.25" customHeight="1" x14ac:dyDescent="0.25">
      <c r="A128" s="51"/>
      <c r="B128" s="62"/>
      <c r="C128" s="104"/>
      <c r="D128" s="68" t="s">
        <v>160</v>
      </c>
      <c r="E128" s="38" t="s">
        <v>43</v>
      </c>
      <c r="F128" s="96" t="s">
        <v>136</v>
      </c>
      <c r="G128" s="96" t="s">
        <v>43</v>
      </c>
      <c r="H128" s="75" t="s">
        <v>7</v>
      </c>
      <c r="I128" s="6"/>
      <c r="J128" s="1" t="s">
        <v>146</v>
      </c>
      <c r="K128" s="1"/>
    </row>
    <row r="129" spans="1:11" ht="14.25" customHeight="1" x14ac:dyDescent="0.25">
      <c r="A129" s="16"/>
      <c r="B129" s="23"/>
      <c r="C129" s="5"/>
      <c r="D129" s="109" t="s">
        <v>164</v>
      </c>
      <c r="E129" s="159" t="s">
        <v>161</v>
      </c>
      <c r="F129" s="159" t="s">
        <v>161</v>
      </c>
      <c r="G129" s="159" t="s">
        <v>161</v>
      </c>
      <c r="H129" s="171" t="s">
        <v>7</v>
      </c>
      <c r="I129" s="6"/>
      <c r="J129" s="1" t="s">
        <v>146</v>
      </c>
      <c r="K129" s="1"/>
    </row>
    <row r="130" spans="1:11" ht="14.25" customHeight="1" x14ac:dyDescent="0.25">
      <c r="A130" s="16"/>
      <c r="B130" s="23"/>
      <c r="C130" s="5"/>
      <c r="D130" s="56" t="s">
        <v>162</v>
      </c>
      <c r="E130" s="160">
        <v>4</v>
      </c>
      <c r="F130" s="57">
        <v>4</v>
      </c>
      <c r="G130" s="110">
        <v>4</v>
      </c>
      <c r="H130" s="171" t="s">
        <v>7</v>
      </c>
      <c r="I130" s="6"/>
      <c r="J130" s="1" t="s">
        <v>146</v>
      </c>
      <c r="K130" s="1"/>
    </row>
    <row r="131" spans="1:11" ht="14.25" customHeight="1" x14ac:dyDescent="0.25">
      <c r="A131" s="16"/>
      <c r="B131" s="23"/>
      <c r="C131" s="5"/>
      <c r="D131" s="36" t="s">
        <v>163</v>
      </c>
      <c r="E131" s="114"/>
      <c r="F131" s="38"/>
      <c r="G131" s="38"/>
      <c r="H131" s="106" t="s">
        <v>7</v>
      </c>
      <c r="I131" s="6"/>
      <c r="J131" s="1" t="s">
        <v>146</v>
      </c>
      <c r="K131" s="1"/>
    </row>
    <row r="132" spans="1:11" ht="14.25" customHeight="1" x14ac:dyDescent="0.25">
      <c r="A132" s="133"/>
      <c r="B132" s="130"/>
      <c r="C132" s="161"/>
      <c r="D132" s="162" t="s">
        <v>165</v>
      </c>
      <c r="E132" s="179"/>
      <c r="F132" s="163" t="s">
        <v>166</v>
      </c>
      <c r="G132" s="163" t="s">
        <v>166</v>
      </c>
      <c r="H132" s="164" t="s">
        <v>12</v>
      </c>
      <c r="I132" s="6"/>
      <c r="J132" s="1" t="s">
        <v>146</v>
      </c>
      <c r="K132" s="1"/>
    </row>
    <row r="133" spans="1:11" ht="14.25" customHeight="1" x14ac:dyDescent="0.25">
      <c r="A133" s="51">
        <v>4</v>
      </c>
      <c r="B133" s="305" t="s">
        <v>48</v>
      </c>
      <c r="C133" s="16"/>
      <c r="D133" s="62" t="s">
        <v>49</v>
      </c>
      <c r="E133" s="63">
        <v>0.33</v>
      </c>
      <c r="F133" s="222">
        <v>0.18920000000000001</v>
      </c>
      <c r="G133" s="222">
        <v>0.2162</v>
      </c>
      <c r="H133" s="106" t="s">
        <v>8</v>
      </c>
      <c r="I133" s="289" t="s">
        <v>167</v>
      </c>
      <c r="J133" s="1" t="s">
        <v>108</v>
      </c>
      <c r="K133" s="1"/>
    </row>
    <row r="134" spans="1:11" ht="14.25" customHeight="1" x14ac:dyDescent="0.25">
      <c r="A134" s="16"/>
      <c r="B134" s="302"/>
      <c r="C134" s="24"/>
      <c r="D134" s="61" t="s">
        <v>109</v>
      </c>
      <c r="E134" s="25">
        <v>0.33</v>
      </c>
      <c r="F134" s="95">
        <v>0.16220000000000001</v>
      </c>
      <c r="G134" s="95">
        <v>0.18920000000000001</v>
      </c>
      <c r="H134" s="93"/>
      <c r="I134" s="290"/>
      <c r="J134" s="1"/>
      <c r="K134" s="1"/>
    </row>
    <row r="135" spans="1:11" ht="14.25" customHeight="1" x14ac:dyDescent="0.25">
      <c r="A135" s="16"/>
      <c r="B135" s="302"/>
      <c r="C135" s="24"/>
      <c r="D135" s="61" t="s">
        <v>111</v>
      </c>
      <c r="E135" s="25">
        <v>0.33</v>
      </c>
      <c r="F135" s="25">
        <v>0</v>
      </c>
      <c r="G135" s="25">
        <v>0</v>
      </c>
      <c r="H135" s="93"/>
      <c r="I135" s="290"/>
      <c r="J135" s="1"/>
      <c r="K135" s="1"/>
    </row>
    <row r="136" spans="1:11" ht="14.25" customHeight="1" x14ac:dyDescent="0.25">
      <c r="A136" s="16"/>
      <c r="B136" s="302"/>
      <c r="C136" s="24"/>
      <c r="D136" s="61" t="s">
        <v>113</v>
      </c>
      <c r="E136" s="25">
        <v>0.33</v>
      </c>
      <c r="F136" s="25">
        <v>0</v>
      </c>
      <c r="G136" s="25">
        <v>0</v>
      </c>
      <c r="H136" s="93"/>
      <c r="I136" s="290"/>
      <c r="J136" s="1"/>
      <c r="K136" s="1"/>
    </row>
    <row r="137" spans="1:11" ht="14.25" customHeight="1" x14ac:dyDescent="0.25">
      <c r="A137" s="16"/>
      <c r="B137" s="302"/>
      <c r="C137" s="24"/>
      <c r="D137" s="61" t="s">
        <v>115</v>
      </c>
      <c r="E137" s="25">
        <v>0.33</v>
      </c>
      <c r="F137" s="95">
        <f t="shared" ref="F137:G137" si="3">F133-F134</f>
        <v>2.6999999999999996E-2</v>
      </c>
      <c r="G137" s="95">
        <f t="shared" si="3"/>
        <v>2.6999999999999996E-2</v>
      </c>
      <c r="H137" s="93"/>
      <c r="I137" s="290"/>
      <c r="J137" s="1"/>
      <c r="K137" s="1"/>
    </row>
    <row r="138" spans="1:11" ht="14.25" customHeight="1" x14ac:dyDescent="0.25">
      <c r="A138" s="16"/>
      <c r="B138" s="23"/>
      <c r="C138" s="65"/>
      <c r="D138" s="36" t="s">
        <v>50</v>
      </c>
      <c r="E138" s="42">
        <v>0.8</v>
      </c>
      <c r="F138" s="115">
        <v>0.79379999999999995</v>
      </c>
      <c r="G138" s="115">
        <v>0.79379999999999995</v>
      </c>
      <c r="H138" s="306" t="s">
        <v>8</v>
      </c>
      <c r="I138" s="289" t="s">
        <v>168</v>
      </c>
      <c r="J138" s="1" t="s">
        <v>108</v>
      </c>
      <c r="K138" s="1"/>
    </row>
    <row r="139" spans="1:11" ht="14.25" customHeight="1" x14ac:dyDescent="0.25">
      <c r="A139" s="16"/>
      <c r="B139" s="23"/>
      <c r="C139" s="24"/>
      <c r="D139" s="61" t="s">
        <v>109</v>
      </c>
      <c r="E139" s="25">
        <v>0.8</v>
      </c>
      <c r="F139" s="95">
        <v>0.29730000000000001</v>
      </c>
      <c r="G139" s="95">
        <v>0.29730000000000001</v>
      </c>
      <c r="H139" s="292"/>
      <c r="I139" s="290"/>
      <c r="J139" s="1"/>
      <c r="K139" s="1"/>
    </row>
    <row r="140" spans="1:11" ht="14.25" customHeight="1" x14ac:dyDescent="0.25">
      <c r="A140" s="16"/>
      <c r="B140" s="23"/>
      <c r="C140" s="24"/>
      <c r="D140" s="61" t="s">
        <v>111</v>
      </c>
      <c r="E140" s="25">
        <v>0.8</v>
      </c>
      <c r="F140" s="95">
        <v>0.1351</v>
      </c>
      <c r="G140" s="95">
        <v>0.1351</v>
      </c>
      <c r="H140" s="292"/>
      <c r="I140" s="290"/>
      <c r="J140" s="1"/>
      <c r="K140" s="1"/>
    </row>
    <row r="141" spans="1:11" ht="14.25" customHeight="1" x14ac:dyDescent="0.25">
      <c r="A141" s="16"/>
      <c r="B141" s="23"/>
      <c r="C141" s="24"/>
      <c r="D141" s="61" t="s">
        <v>113</v>
      </c>
      <c r="E141" s="25">
        <v>0.8</v>
      </c>
      <c r="F141" s="95">
        <v>0.16220000000000001</v>
      </c>
      <c r="G141" s="95">
        <v>0.16220000000000001</v>
      </c>
      <c r="H141" s="292"/>
      <c r="I141" s="290"/>
      <c r="J141" s="1"/>
      <c r="K141" s="1"/>
    </row>
    <row r="142" spans="1:11" ht="14.25" customHeight="1" x14ac:dyDescent="0.25">
      <c r="A142" s="16"/>
      <c r="B142" s="23"/>
      <c r="C142" s="24"/>
      <c r="D142" s="61" t="s">
        <v>115</v>
      </c>
      <c r="E142" s="25">
        <v>0.8</v>
      </c>
      <c r="F142" s="95">
        <v>0.19919999999999999</v>
      </c>
      <c r="G142" s="95">
        <v>0.19919999999999999</v>
      </c>
      <c r="H142" s="293"/>
      <c r="I142" s="290"/>
      <c r="J142" s="1"/>
      <c r="K142" s="1"/>
    </row>
    <row r="143" spans="1:11" ht="14.25" customHeight="1" x14ac:dyDescent="0.25">
      <c r="A143" s="16"/>
      <c r="B143" s="23"/>
      <c r="C143" s="65"/>
      <c r="D143" s="36" t="s">
        <v>51</v>
      </c>
      <c r="E143" s="39">
        <v>2</v>
      </c>
      <c r="F143" s="39">
        <v>0</v>
      </c>
      <c r="G143" s="38">
        <v>0</v>
      </c>
      <c r="H143" s="306" t="s">
        <v>8</v>
      </c>
      <c r="I143" s="289" t="s">
        <v>169</v>
      </c>
      <c r="J143" s="1" t="s">
        <v>108</v>
      </c>
      <c r="K143" s="1"/>
    </row>
    <row r="144" spans="1:11" ht="14.25" customHeight="1" x14ac:dyDescent="0.25">
      <c r="A144" s="16"/>
      <c r="B144" s="23"/>
      <c r="C144" s="24"/>
      <c r="D144" s="61" t="s">
        <v>109</v>
      </c>
      <c r="E144" s="26">
        <v>0</v>
      </c>
      <c r="F144" s="26">
        <v>0</v>
      </c>
      <c r="G144" s="26">
        <v>0</v>
      </c>
      <c r="H144" s="292"/>
      <c r="I144" s="290"/>
      <c r="J144" s="1"/>
      <c r="K144" s="1"/>
    </row>
    <row r="145" spans="1:11" ht="14.25" customHeight="1" x14ac:dyDescent="0.25">
      <c r="A145" s="16"/>
      <c r="B145" s="23"/>
      <c r="C145" s="24"/>
      <c r="D145" s="61" t="s">
        <v>111</v>
      </c>
      <c r="E145" s="26">
        <v>0</v>
      </c>
      <c r="F145" s="26">
        <v>0</v>
      </c>
      <c r="G145" s="26">
        <v>0</v>
      </c>
      <c r="H145" s="292"/>
      <c r="I145" s="290"/>
      <c r="J145" s="1"/>
      <c r="K145" s="1"/>
    </row>
    <row r="146" spans="1:11" ht="14.25" customHeight="1" x14ac:dyDescent="0.25">
      <c r="A146" s="16"/>
      <c r="B146" s="23"/>
      <c r="C146" s="24"/>
      <c r="D146" s="61" t="s">
        <v>113</v>
      </c>
      <c r="E146" s="26">
        <v>0</v>
      </c>
      <c r="F146" s="26">
        <v>0</v>
      </c>
      <c r="G146" s="26">
        <v>0</v>
      </c>
      <c r="H146" s="292"/>
      <c r="I146" s="290"/>
      <c r="J146" s="1"/>
      <c r="K146" s="1"/>
    </row>
    <row r="147" spans="1:11" ht="14.25" customHeight="1" x14ac:dyDescent="0.25">
      <c r="A147" s="16"/>
      <c r="B147" s="23"/>
      <c r="C147" s="24"/>
      <c r="D147" s="61" t="s">
        <v>115</v>
      </c>
      <c r="E147" s="26">
        <v>0</v>
      </c>
      <c r="F147" s="26">
        <v>0</v>
      </c>
      <c r="G147" s="26">
        <v>0</v>
      </c>
      <c r="H147" s="293"/>
      <c r="I147" s="290"/>
      <c r="J147" s="1"/>
      <c r="K147" s="1"/>
    </row>
    <row r="148" spans="1:11" ht="14.25" customHeight="1" x14ac:dyDescent="0.25">
      <c r="A148" s="16"/>
      <c r="B148" s="23"/>
      <c r="C148" s="65"/>
      <c r="D148" s="76" t="s">
        <v>324</v>
      </c>
      <c r="E148" s="66">
        <v>0.4</v>
      </c>
      <c r="F148" s="198">
        <f t="shared" ref="F148:G148" si="4">SUM(F149:F152)</f>
        <v>0.21609999999999999</v>
      </c>
      <c r="G148" s="115">
        <f t="shared" si="4"/>
        <v>0.24309999999999998</v>
      </c>
      <c r="H148" s="75" t="s">
        <v>8</v>
      </c>
      <c r="I148" s="289" t="s">
        <v>170</v>
      </c>
      <c r="J148" s="1" t="s">
        <v>108</v>
      </c>
      <c r="K148" s="1"/>
    </row>
    <row r="149" spans="1:11" ht="14.25" customHeight="1" x14ac:dyDescent="0.25">
      <c r="A149" s="16"/>
      <c r="B149" s="23"/>
      <c r="C149" s="24"/>
      <c r="D149" s="61" t="s">
        <v>109</v>
      </c>
      <c r="E149" s="25">
        <v>0.4</v>
      </c>
      <c r="F149" s="95">
        <v>0.1351</v>
      </c>
      <c r="G149" s="95">
        <v>0.1351</v>
      </c>
      <c r="H149" s="93"/>
      <c r="I149" s="290"/>
      <c r="J149" s="1"/>
      <c r="K149" s="1"/>
    </row>
    <row r="150" spans="1:11" ht="14.25" customHeight="1" x14ac:dyDescent="0.25">
      <c r="A150" s="16"/>
      <c r="B150" s="23"/>
      <c r="C150" s="24"/>
      <c r="D150" s="61" t="s">
        <v>111</v>
      </c>
      <c r="E150" s="25">
        <v>0.4</v>
      </c>
      <c r="F150" s="95">
        <v>2.7E-2</v>
      </c>
      <c r="G150" s="95">
        <v>2.7E-2</v>
      </c>
      <c r="H150" s="93"/>
      <c r="I150" s="290"/>
      <c r="J150" s="1"/>
      <c r="K150" s="1"/>
    </row>
    <row r="151" spans="1:11" ht="14.25" customHeight="1" x14ac:dyDescent="0.25">
      <c r="A151" s="16"/>
      <c r="B151" s="23"/>
      <c r="C151" s="24"/>
      <c r="D151" s="61" t="s">
        <v>113</v>
      </c>
      <c r="E151" s="25">
        <v>0.4</v>
      </c>
      <c r="F151" s="95">
        <v>2.7E-2</v>
      </c>
      <c r="G151" s="95">
        <v>2.7E-2</v>
      </c>
      <c r="H151" s="93"/>
      <c r="I151" s="290"/>
      <c r="J151" s="1"/>
      <c r="K151" s="1"/>
    </row>
    <row r="152" spans="1:11" ht="14.25" customHeight="1" x14ac:dyDescent="0.25">
      <c r="A152" s="16"/>
      <c r="B152" s="23"/>
      <c r="C152" s="24"/>
      <c r="D152" s="61" t="s">
        <v>115</v>
      </c>
      <c r="E152" s="25">
        <v>0.4</v>
      </c>
      <c r="F152" s="95">
        <v>2.7E-2</v>
      </c>
      <c r="G152" s="95">
        <v>5.3999999999999999E-2</v>
      </c>
      <c r="H152" s="93"/>
      <c r="I152" s="290"/>
      <c r="J152" s="1"/>
      <c r="K152" s="1"/>
    </row>
    <row r="153" spans="1:11" ht="14.25" customHeight="1" x14ac:dyDescent="0.25">
      <c r="A153" s="16"/>
      <c r="B153" s="23"/>
      <c r="C153" s="65"/>
      <c r="D153" s="43" t="s">
        <v>54</v>
      </c>
      <c r="E153" s="42">
        <v>0.24</v>
      </c>
      <c r="F153" s="115">
        <f t="shared" ref="F153:G153" si="5">SUM(F154:F157)</f>
        <v>0.1081</v>
      </c>
      <c r="G153" s="115">
        <f t="shared" si="5"/>
        <v>0.21640000000000001</v>
      </c>
      <c r="H153" s="75" t="s">
        <v>8</v>
      </c>
      <c r="I153" s="289" t="s">
        <v>171</v>
      </c>
      <c r="J153" s="1" t="s">
        <v>108</v>
      </c>
      <c r="K153" s="1"/>
    </row>
    <row r="154" spans="1:11" ht="14.25" customHeight="1" x14ac:dyDescent="0.25">
      <c r="A154" s="16"/>
      <c r="B154" s="23"/>
      <c r="C154" s="24"/>
      <c r="D154" s="61" t="s">
        <v>109</v>
      </c>
      <c r="E154" s="25">
        <v>0.24</v>
      </c>
      <c r="F154" s="95">
        <v>5.4100000000000002E-2</v>
      </c>
      <c r="G154" s="95">
        <v>5.4100000000000002E-2</v>
      </c>
      <c r="H154" s="93"/>
      <c r="I154" s="290"/>
      <c r="J154" s="1"/>
      <c r="K154" s="1"/>
    </row>
    <row r="155" spans="1:11" ht="14.25" customHeight="1" x14ac:dyDescent="0.25">
      <c r="A155" s="16"/>
      <c r="B155" s="23"/>
      <c r="C155" s="24"/>
      <c r="D155" s="61" t="s">
        <v>111</v>
      </c>
      <c r="E155" s="25">
        <v>0.24</v>
      </c>
      <c r="F155" s="95">
        <v>2.7E-2</v>
      </c>
      <c r="G155" s="95">
        <v>5.4100000000000002E-2</v>
      </c>
      <c r="H155" s="93"/>
      <c r="I155" s="290"/>
      <c r="J155" s="1"/>
      <c r="K155" s="1"/>
    </row>
    <row r="156" spans="1:11" ht="14.25" customHeight="1" x14ac:dyDescent="0.25">
      <c r="A156" s="16"/>
      <c r="B156" s="23"/>
      <c r="C156" s="24"/>
      <c r="D156" s="61" t="s">
        <v>113</v>
      </c>
      <c r="E156" s="25">
        <v>0.24</v>
      </c>
      <c r="F156" s="95">
        <v>2.7E-2</v>
      </c>
      <c r="G156" s="95">
        <v>5.4100000000000002E-2</v>
      </c>
      <c r="H156" s="93"/>
      <c r="I156" s="290"/>
      <c r="J156" s="1"/>
      <c r="K156" s="1"/>
    </row>
    <row r="157" spans="1:11" ht="14.25" customHeight="1" x14ac:dyDescent="0.25">
      <c r="A157" s="16"/>
      <c r="B157" s="23"/>
      <c r="C157" s="24"/>
      <c r="D157" s="61" t="s">
        <v>115</v>
      </c>
      <c r="E157" s="25">
        <v>0.24</v>
      </c>
      <c r="F157" s="25">
        <v>0</v>
      </c>
      <c r="G157" s="95">
        <v>5.4100000000000002E-2</v>
      </c>
      <c r="H157" s="93"/>
      <c r="I157" s="290"/>
      <c r="J157" s="1"/>
      <c r="K157" s="1"/>
    </row>
    <row r="158" spans="1:11" ht="14.25" customHeight="1" x14ac:dyDescent="0.25">
      <c r="A158" s="16"/>
      <c r="B158" s="23"/>
      <c r="C158" s="65"/>
      <c r="D158" s="43" t="s">
        <v>172</v>
      </c>
      <c r="E158" s="42">
        <v>0.75</v>
      </c>
      <c r="F158" s="42">
        <v>0.2</v>
      </c>
      <c r="G158" s="42">
        <v>0.3</v>
      </c>
      <c r="H158" s="75" t="s">
        <v>8</v>
      </c>
      <c r="I158" s="289" t="s">
        <v>173</v>
      </c>
      <c r="J158" s="1" t="s">
        <v>108</v>
      </c>
      <c r="K158" s="1"/>
    </row>
    <row r="159" spans="1:11" ht="14.25" customHeight="1" x14ac:dyDescent="0.25">
      <c r="A159" s="16"/>
      <c r="B159" s="23"/>
      <c r="C159" s="24"/>
      <c r="D159" s="61" t="s">
        <v>109</v>
      </c>
      <c r="E159" s="25">
        <v>0.75</v>
      </c>
      <c r="F159" s="25">
        <v>0.5</v>
      </c>
      <c r="G159" s="25">
        <v>0.4</v>
      </c>
      <c r="H159" s="93"/>
      <c r="I159" s="290"/>
      <c r="J159" s="1"/>
      <c r="K159" s="1"/>
    </row>
    <row r="160" spans="1:11" ht="14.25" customHeight="1" x14ac:dyDescent="0.25">
      <c r="A160" s="16"/>
      <c r="B160" s="23"/>
      <c r="C160" s="24"/>
      <c r="D160" s="61" t="s">
        <v>111</v>
      </c>
      <c r="E160" s="25">
        <v>0.75</v>
      </c>
      <c r="F160" s="25">
        <v>0.15</v>
      </c>
      <c r="G160" s="25">
        <v>0.2</v>
      </c>
      <c r="H160" s="93"/>
      <c r="I160" s="290"/>
      <c r="J160" s="1"/>
      <c r="K160" s="1"/>
    </row>
    <row r="161" spans="1:11" ht="14.25" customHeight="1" x14ac:dyDescent="0.25">
      <c r="A161" s="16"/>
      <c r="B161" s="23"/>
      <c r="C161" s="24"/>
      <c r="D161" s="61" t="s">
        <v>113</v>
      </c>
      <c r="E161" s="25">
        <v>0.75</v>
      </c>
      <c r="F161" s="25">
        <v>0.15</v>
      </c>
      <c r="G161" s="25">
        <v>0.2</v>
      </c>
      <c r="H161" s="93"/>
      <c r="I161" s="290"/>
      <c r="J161" s="1"/>
      <c r="K161" s="1"/>
    </row>
    <row r="162" spans="1:11" ht="14.25" customHeight="1" x14ac:dyDescent="0.25">
      <c r="A162" s="16"/>
      <c r="B162" s="23"/>
      <c r="C162" s="24"/>
      <c r="D162" s="61" t="s">
        <v>115</v>
      </c>
      <c r="E162" s="25">
        <v>0.75</v>
      </c>
      <c r="F162" s="25">
        <v>0.2</v>
      </c>
      <c r="G162" s="25">
        <v>0.2</v>
      </c>
      <c r="H162" s="93"/>
      <c r="I162" s="290"/>
      <c r="J162" s="1"/>
      <c r="K162" s="1"/>
    </row>
    <row r="163" spans="1:11" ht="14.25" customHeight="1" x14ac:dyDescent="0.25">
      <c r="A163" s="16"/>
      <c r="B163" s="23"/>
      <c r="C163" s="65"/>
      <c r="D163" s="36" t="s">
        <v>174</v>
      </c>
      <c r="E163" s="166" t="s">
        <v>175</v>
      </c>
      <c r="F163" s="86">
        <v>0</v>
      </c>
      <c r="G163" s="38">
        <v>4</v>
      </c>
      <c r="H163" s="306" t="s">
        <v>176</v>
      </c>
      <c r="I163" s="289" t="s">
        <v>177</v>
      </c>
      <c r="J163" s="1" t="s">
        <v>108</v>
      </c>
      <c r="K163" s="1"/>
    </row>
    <row r="164" spans="1:11" ht="14.25" customHeight="1" x14ac:dyDescent="0.25">
      <c r="A164" s="16"/>
      <c r="B164" s="23"/>
      <c r="C164" s="24"/>
      <c r="D164" s="61" t="s">
        <v>109</v>
      </c>
      <c r="E164" s="26">
        <v>1</v>
      </c>
      <c r="F164" s="26">
        <v>0</v>
      </c>
      <c r="G164" s="26">
        <v>1</v>
      </c>
      <c r="H164" s="292"/>
      <c r="I164" s="290"/>
      <c r="J164" s="1"/>
      <c r="K164" s="1"/>
    </row>
    <row r="165" spans="1:11" ht="14.25" customHeight="1" x14ac:dyDescent="0.25">
      <c r="A165" s="16"/>
      <c r="B165" s="23"/>
      <c r="C165" s="24"/>
      <c r="D165" s="61" t="s">
        <v>111</v>
      </c>
      <c r="E165" s="26">
        <v>1</v>
      </c>
      <c r="F165" s="26">
        <v>0</v>
      </c>
      <c r="G165" s="26">
        <v>1</v>
      </c>
      <c r="H165" s="292"/>
      <c r="I165" s="290"/>
      <c r="J165" s="1"/>
      <c r="K165" s="1"/>
    </row>
    <row r="166" spans="1:11" ht="14.25" customHeight="1" x14ac:dyDescent="0.25">
      <c r="A166" s="16"/>
      <c r="B166" s="23"/>
      <c r="C166" s="24"/>
      <c r="D166" s="61" t="s">
        <v>113</v>
      </c>
      <c r="E166" s="26">
        <v>1</v>
      </c>
      <c r="F166" s="26">
        <v>0</v>
      </c>
      <c r="G166" s="26">
        <v>1</v>
      </c>
      <c r="H166" s="292"/>
      <c r="I166" s="290"/>
      <c r="J166" s="1"/>
      <c r="K166" s="1"/>
    </row>
    <row r="167" spans="1:11" ht="14.25" customHeight="1" x14ac:dyDescent="0.25">
      <c r="A167" s="16"/>
      <c r="B167" s="23"/>
      <c r="C167" s="30"/>
      <c r="D167" s="61" t="s">
        <v>115</v>
      </c>
      <c r="E167" s="26">
        <v>1</v>
      </c>
      <c r="F167" s="32">
        <v>0</v>
      </c>
      <c r="G167" s="32">
        <v>1</v>
      </c>
      <c r="H167" s="293"/>
      <c r="I167" s="290"/>
      <c r="J167" s="1"/>
      <c r="K167" s="1"/>
    </row>
    <row r="168" spans="1:11" ht="14.25" customHeight="1" x14ac:dyDescent="0.25">
      <c r="A168" s="16"/>
      <c r="B168" s="23"/>
      <c r="C168" s="74"/>
      <c r="D168" s="36" t="s">
        <v>178</v>
      </c>
      <c r="E168" s="166" t="s">
        <v>175</v>
      </c>
      <c r="F168" s="86">
        <v>3</v>
      </c>
      <c r="G168" s="38">
        <v>3</v>
      </c>
      <c r="H168" s="306" t="s">
        <v>176</v>
      </c>
      <c r="I168" s="289" t="s">
        <v>179</v>
      </c>
      <c r="J168" s="1" t="s">
        <v>108</v>
      </c>
      <c r="K168" s="1"/>
    </row>
    <row r="169" spans="1:11" ht="14.25" customHeight="1" x14ac:dyDescent="0.25">
      <c r="A169" s="16"/>
      <c r="B169" s="23"/>
      <c r="C169" s="24"/>
      <c r="D169" s="61" t="s">
        <v>109</v>
      </c>
      <c r="E169" s="26">
        <v>1</v>
      </c>
      <c r="F169" s="26">
        <v>3</v>
      </c>
      <c r="G169" s="26">
        <v>3</v>
      </c>
      <c r="H169" s="292"/>
      <c r="I169" s="290"/>
      <c r="J169" s="1"/>
      <c r="K169" s="1"/>
    </row>
    <row r="170" spans="1:11" ht="14.25" customHeight="1" x14ac:dyDescent="0.25">
      <c r="A170" s="16"/>
      <c r="B170" s="23"/>
      <c r="C170" s="24"/>
      <c r="D170" s="61" t="s">
        <v>111</v>
      </c>
      <c r="E170" s="26">
        <v>1</v>
      </c>
      <c r="F170" s="26">
        <v>0</v>
      </c>
      <c r="G170" s="26">
        <v>0</v>
      </c>
      <c r="H170" s="292"/>
      <c r="I170" s="290"/>
      <c r="J170" s="1"/>
      <c r="K170" s="1"/>
    </row>
    <row r="171" spans="1:11" ht="14.25" customHeight="1" x14ac:dyDescent="0.25">
      <c r="A171" s="16"/>
      <c r="B171" s="23"/>
      <c r="C171" s="24"/>
      <c r="D171" s="61" t="s">
        <v>113</v>
      </c>
      <c r="E171" s="26">
        <v>1</v>
      </c>
      <c r="F171" s="26">
        <v>0</v>
      </c>
      <c r="G171" s="26">
        <v>0</v>
      </c>
      <c r="H171" s="292"/>
      <c r="I171" s="290"/>
      <c r="J171" s="1"/>
      <c r="K171" s="1"/>
    </row>
    <row r="172" spans="1:11" ht="14.25" customHeight="1" x14ac:dyDescent="0.25">
      <c r="A172" s="16"/>
      <c r="B172" s="23"/>
      <c r="C172" s="24"/>
      <c r="D172" s="61" t="s">
        <v>115</v>
      </c>
      <c r="E172" s="32">
        <v>1</v>
      </c>
      <c r="F172" s="26">
        <v>0</v>
      </c>
      <c r="G172" s="26">
        <v>0</v>
      </c>
      <c r="H172" s="293"/>
      <c r="I172" s="290"/>
      <c r="J172" s="1"/>
      <c r="K172" s="1"/>
    </row>
    <row r="173" spans="1:11" ht="14.25" customHeight="1" x14ac:dyDescent="0.25">
      <c r="A173" s="16"/>
      <c r="B173" s="23"/>
      <c r="C173" s="74"/>
      <c r="D173" s="36" t="s">
        <v>180</v>
      </c>
      <c r="E173" s="166" t="s">
        <v>175</v>
      </c>
      <c r="F173" s="86">
        <v>0</v>
      </c>
      <c r="G173" s="38">
        <v>0</v>
      </c>
      <c r="H173" s="75" t="s">
        <v>176</v>
      </c>
      <c r="I173" s="289" t="s">
        <v>181</v>
      </c>
      <c r="J173" s="1" t="s">
        <v>108</v>
      </c>
      <c r="K173" s="1"/>
    </row>
    <row r="174" spans="1:11" ht="14.25" customHeight="1" x14ac:dyDescent="0.25">
      <c r="A174" s="16"/>
      <c r="B174" s="23"/>
      <c r="C174" s="24"/>
      <c r="D174" s="61" t="s">
        <v>109</v>
      </c>
      <c r="E174" s="26">
        <v>1</v>
      </c>
      <c r="F174" s="26">
        <v>0</v>
      </c>
      <c r="G174" s="26">
        <v>0</v>
      </c>
      <c r="H174" s="93"/>
      <c r="I174" s="290"/>
      <c r="J174" s="1"/>
      <c r="K174" s="1"/>
    </row>
    <row r="175" spans="1:11" ht="14.25" customHeight="1" x14ac:dyDescent="0.25">
      <c r="A175" s="16"/>
      <c r="B175" s="23"/>
      <c r="C175" s="24"/>
      <c r="D175" s="61" t="s">
        <v>111</v>
      </c>
      <c r="E175" s="26">
        <v>1</v>
      </c>
      <c r="F175" s="26">
        <v>0</v>
      </c>
      <c r="G175" s="26">
        <v>0</v>
      </c>
      <c r="H175" s="93"/>
      <c r="I175" s="290"/>
      <c r="J175" s="1"/>
      <c r="K175" s="1"/>
    </row>
    <row r="176" spans="1:11" ht="14.25" customHeight="1" x14ac:dyDescent="0.25">
      <c r="A176" s="16"/>
      <c r="B176" s="23"/>
      <c r="C176" s="24"/>
      <c r="D176" s="61" t="s">
        <v>113</v>
      </c>
      <c r="E176" s="26">
        <v>1</v>
      </c>
      <c r="F176" s="26">
        <v>0</v>
      </c>
      <c r="G176" s="26">
        <v>0</v>
      </c>
      <c r="H176" s="93"/>
      <c r="I176" s="290"/>
      <c r="J176" s="1"/>
      <c r="K176" s="1"/>
    </row>
    <row r="177" spans="1:11" ht="14.25" customHeight="1" x14ac:dyDescent="0.25">
      <c r="A177" s="16"/>
      <c r="B177" s="23"/>
      <c r="C177" s="24"/>
      <c r="D177" s="61" t="s">
        <v>115</v>
      </c>
      <c r="E177" s="26">
        <v>1</v>
      </c>
      <c r="F177" s="26">
        <v>0</v>
      </c>
      <c r="G177" s="26">
        <v>0</v>
      </c>
      <c r="H177" s="93"/>
      <c r="I177" s="290"/>
      <c r="J177" s="1"/>
      <c r="K177" s="1"/>
    </row>
    <row r="178" spans="1:11" ht="14.25" customHeight="1" x14ac:dyDescent="0.25">
      <c r="A178" s="16"/>
      <c r="B178" s="23"/>
      <c r="C178" s="65"/>
      <c r="D178" s="36" t="s">
        <v>183</v>
      </c>
      <c r="E178" s="166" t="s">
        <v>175</v>
      </c>
      <c r="F178" s="86">
        <v>0</v>
      </c>
      <c r="G178" s="38">
        <v>0</v>
      </c>
      <c r="H178" s="291" t="s">
        <v>176</v>
      </c>
      <c r="I178" s="289" t="s">
        <v>184</v>
      </c>
      <c r="J178" s="1" t="s">
        <v>108</v>
      </c>
      <c r="K178" s="1"/>
    </row>
    <row r="179" spans="1:11" ht="14.25" customHeight="1" x14ac:dyDescent="0.25">
      <c r="A179" s="16"/>
      <c r="B179" s="23"/>
      <c r="C179" s="24"/>
      <c r="D179" s="61" t="s">
        <v>109</v>
      </c>
      <c r="E179" s="26">
        <v>1</v>
      </c>
      <c r="F179" s="26">
        <v>0</v>
      </c>
      <c r="G179" s="26">
        <v>0</v>
      </c>
      <c r="H179" s="292"/>
      <c r="I179" s="290"/>
      <c r="J179" s="1"/>
      <c r="K179" s="1"/>
    </row>
    <row r="180" spans="1:11" ht="14.25" customHeight="1" x14ac:dyDescent="0.25">
      <c r="A180" s="16"/>
      <c r="B180" s="23"/>
      <c r="C180" s="24"/>
      <c r="D180" s="61" t="s">
        <v>111</v>
      </c>
      <c r="E180" s="26">
        <v>1</v>
      </c>
      <c r="F180" s="26">
        <v>0</v>
      </c>
      <c r="G180" s="26">
        <v>0</v>
      </c>
      <c r="H180" s="292"/>
      <c r="I180" s="290"/>
      <c r="J180" s="1"/>
      <c r="K180" s="1"/>
    </row>
    <row r="181" spans="1:11" ht="14.25" customHeight="1" x14ac:dyDescent="0.25">
      <c r="A181" s="16"/>
      <c r="B181" s="23"/>
      <c r="C181" s="24"/>
      <c r="D181" s="61" t="s">
        <v>113</v>
      </c>
      <c r="E181" s="26">
        <v>1</v>
      </c>
      <c r="F181" s="26">
        <v>0</v>
      </c>
      <c r="G181" s="26">
        <v>0</v>
      </c>
      <c r="H181" s="292"/>
      <c r="I181" s="290"/>
      <c r="J181" s="1"/>
      <c r="K181" s="1"/>
    </row>
    <row r="182" spans="1:11" ht="14.25" customHeight="1" x14ac:dyDescent="0.25">
      <c r="A182" s="16"/>
      <c r="B182" s="23"/>
      <c r="C182" s="24"/>
      <c r="D182" s="61" t="s">
        <v>115</v>
      </c>
      <c r="E182" s="26">
        <v>1</v>
      </c>
      <c r="F182" s="26">
        <v>0</v>
      </c>
      <c r="G182" s="26">
        <v>0</v>
      </c>
      <c r="H182" s="293"/>
      <c r="I182" s="290"/>
      <c r="J182" s="1"/>
      <c r="K182" s="1"/>
    </row>
    <row r="183" spans="1:11" ht="14.25" customHeight="1" x14ac:dyDescent="0.25">
      <c r="A183" s="16"/>
      <c r="B183" s="23"/>
      <c r="C183" s="65"/>
      <c r="D183" s="81" t="s">
        <v>182</v>
      </c>
      <c r="E183" s="86">
        <v>12</v>
      </c>
      <c r="F183" s="38">
        <v>37</v>
      </c>
      <c r="G183" s="38">
        <f>SUM(G184:G187)</f>
        <v>69</v>
      </c>
      <c r="H183" s="75" t="s">
        <v>7</v>
      </c>
      <c r="I183" s="289" t="s">
        <v>325</v>
      </c>
      <c r="J183" s="1" t="s">
        <v>146</v>
      </c>
      <c r="K183" s="1"/>
    </row>
    <row r="184" spans="1:11" ht="14.25" customHeight="1" x14ac:dyDescent="0.25">
      <c r="A184" s="16"/>
      <c r="B184" s="23"/>
      <c r="C184" s="24"/>
      <c r="D184" s="61" t="s">
        <v>109</v>
      </c>
      <c r="E184" s="26">
        <v>12</v>
      </c>
      <c r="F184" s="26">
        <v>13</v>
      </c>
      <c r="G184" s="26">
        <v>39</v>
      </c>
      <c r="H184" s="93"/>
      <c r="I184" s="290"/>
      <c r="J184" s="1"/>
      <c r="K184" s="1"/>
    </row>
    <row r="185" spans="1:11" ht="14.25" customHeight="1" x14ac:dyDescent="0.25">
      <c r="A185" s="16"/>
      <c r="B185" s="23"/>
      <c r="C185" s="24"/>
      <c r="D185" s="61" t="s">
        <v>111</v>
      </c>
      <c r="E185" s="26">
        <v>12</v>
      </c>
      <c r="F185" s="26">
        <v>8</v>
      </c>
      <c r="G185" s="26">
        <v>10</v>
      </c>
      <c r="H185" s="93"/>
      <c r="I185" s="290"/>
      <c r="J185" s="1"/>
      <c r="K185" s="1"/>
    </row>
    <row r="186" spans="1:11" ht="14.25" customHeight="1" x14ac:dyDescent="0.25">
      <c r="A186" s="16"/>
      <c r="B186" s="23"/>
      <c r="C186" s="24"/>
      <c r="D186" s="61" t="s">
        <v>113</v>
      </c>
      <c r="E186" s="26">
        <v>12</v>
      </c>
      <c r="F186" s="26">
        <v>8</v>
      </c>
      <c r="G186" s="26">
        <v>10</v>
      </c>
      <c r="H186" s="93"/>
      <c r="I186" s="290"/>
      <c r="J186" s="1"/>
      <c r="K186" s="1"/>
    </row>
    <row r="187" spans="1:11" ht="14.25" customHeight="1" x14ac:dyDescent="0.25">
      <c r="A187" s="16"/>
      <c r="B187" s="23"/>
      <c r="C187" s="24"/>
      <c r="D187" s="61" t="s">
        <v>115</v>
      </c>
      <c r="E187" s="26">
        <v>12</v>
      </c>
      <c r="F187" s="26">
        <v>7</v>
      </c>
      <c r="G187" s="26">
        <v>10</v>
      </c>
      <c r="H187" s="93"/>
      <c r="I187" s="290"/>
      <c r="J187" s="1"/>
      <c r="K187" s="1"/>
    </row>
    <row r="188" spans="1:11" ht="14.25" customHeight="1" x14ac:dyDescent="0.25">
      <c r="A188" s="16"/>
      <c r="B188" s="23"/>
      <c r="C188" s="65"/>
      <c r="D188" s="81" t="s">
        <v>187</v>
      </c>
      <c r="E188" s="172" t="s">
        <v>15</v>
      </c>
      <c r="F188" s="172" t="s">
        <v>188</v>
      </c>
      <c r="G188" s="172" t="s">
        <v>189</v>
      </c>
      <c r="H188" s="75" t="s">
        <v>7</v>
      </c>
      <c r="I188" s="289" t="s">
        <v>190</v>
      </c>
      <c r="J188" s="1" t="s">
        <v>108</v>
      </c>
      <c r="K188" s="1"/>
    </row>
    <row r="189" spans="1:11" ht="14.25" customHeight="1" x14ac:dyDescent="0.25">
      <c r="A189" s="16"/>
      <c r="B189" s="23"/>
      <c r="C189" s="24"/>
      <c r="D189" s="61" t="s">
        <v>109</v>
      </c>
      <c r="E189" s="40" t="s">
        <v>15</v>
      </c>
      <c r="F189" s="40" t="s">
        <v>191</v>
      </c>
      <c r="G189" s="40" t="s">
        <v>192</v>
      </c>
      <c r="H189" s="93"/>
      <c r="I189" s="290"/>
      <c r="J189" s="1"/>
      <c r="K189" s="1"/>
    </row>
    <row r="190" spans="1:11" ht="14.25" customHeight="1" x14ac:dyDescent="0.25">
      <c r="A190" s="16"/>
      <c r="B190" s="23"/>
      <c r="C190" s="24"/>
      <c r="D190" s="61" t="s">
        <v>111</v>
      </c>
      <c r="E190" s="40" t="s">
        <v>15</v>
      </c>
      <c r="F190" s="40" t="s">
        <v>193</v>
      </c>
      <c r="G190" s="40" t="s">
        <v>194</v>
      </c>
      <c r="H190" s="93"/>
      <c r="I190" s="290"/>
      <c r="J190" s="1"/>
      <c r="K190" s="1"/>
    </row>
    <row r="191" spans="1:11" ht="14.25" customHeight="1" x14ac:dyDescent="0.25">
      <c r="A191" s="16"/>
      <c r="B191" s="23"/>
      <c r="C191" s="24"/>
      <c r="D191" s="61" t="s">
        <v>113</v>
      </c>
      <c r="E191" s="40" t="s">
        <v>15</v>
      </c>
      <c r="F191" s="40" t="s">
        <v>195</v>
      </c>
      <c r="G191" s="40" t="s">
        <v>196</v>
      </c>
      <c r="H191" s="93"/>
      <c r="I191" s="290"/>
      <c r="J191" s="1"/>
      <c r="K191" s="1"/>
    </row>
    <row r="192" spans="1:11" ht="14.25" customHeight="1" x14ac:dyDescent="0.25">
      <c r="A192" s="16"/>
      <c r="B192" s="23"/>
      <c r="C192" s="24"/>
      <c r="D192" s="61" t="s">
        <v>115</v>
      </c>
      <c r="E192" s="40" t="s">
        <v>15</v>
      </c>
      <c r="F192" s="40" t="s">
        <v>195</v>
      </c>
      <c r="G192" s="40" t="s">
        <v>197</v>
      </c>
      <c r="H192" s="93"/>
      <c r="I192" s="290"/>
      <c r="J192" s="1"/>
      <c r="K192" s="1"/>
    </row>
    <row r="193" spans="1:11" ht="14.25" customHeight="1" x14ac:dyDescent="0.25">
      <c r="A193" s="16"/>
      <c r="B193" s="23"/>
      <c r="C193" s="65"/>
      <c r="D193" s="36" t="s">
        <v>198</v>
      </c>
      <c r="E193" s="82">
        <v>0.1</v>
      </c>
      <c r="F193" s="82">
        <v>2.2200000000000002</v>
      </c>
      <c r="G193" s="82">
        <f>F193-25%</f>
        <v>1.9700000000000002</v>
      </c>
      <c r="H193" s="75" t="s">
        <v>7</v>
      </c>
      <c r="I193" s="289" t="s">
        <v>199</v>
      </c>
      <c r="J193" s="1" t="s">
        <v>108</v>
      </c>
      <c r="K193" s="1"/>
    </row>
    <row r="194" spans="1:11" ht="14.25" customHeight="1" x14ac:dyDescent="0.25">
      <c r="A194" s="16"/>
      <c r="B194" s="23"/>
      <c r="C194" s="24"/>
      <c r="D194" s="61" t="s">
        <v>109</v>
      </c>
      <c r="E194" s="26">
        <v>2</v>
      </c>
      <c r="F194" s="26">
        <v>33</v>
      </c>
      <c r="G194" s="26">
        <v>24</v>
      </c>
      <c r="H194" s="93"/>
      <c r="I194" s="290"/>
      <c r="J194" s="1"/>
      <c r="K194" s="1"/>
    </row>
    <row r="195" spans="1:11" ht="14.25" customHeight="1" x14ac:dyDescent="0.25">
      <c r="A195" s="16"/>
      <c r="B195" s="23"/>
      <c r="C195" s="24"/>
      <c r="D195" s="61" t="s">
        <v>111</v>
      </c>
      <c r="E195" s="26">
        <v>1</v>
      </c>
      <c r="F195" s="26">
        <v>22</v>
      </c>
      <c r="G195" s="26">
        <v>18</v>
      </c>
      <c r="H195" s="93"/>
      <c r="I195" s="290"/>
      <c r="J195" s="1"/>
      <c r="K195" s="1"/>
    </row>
    <row r="196" spans="1:11" ht="14.25" customHeight="1" x14ac:dyDescent="0.25">
      <c r="A196" s="16"/>
      <c r="B196" s="23"/>
      <c r="C196" s="24"/>
      <c r="D196" s="61" t="s">
        <v>113</v>
      </c>
      <c r="E196" s="26">
        <v>1</v>
      </c>
      <c r="F196" s="26">
        <v>15</v>
      </c>
      <c r="G196" s="26">
        <v>11</v>
      </c>
      <c r="H196" s="93"/>
      <c r="I196" s="290"/>
      <c r="J196" s="1"/>
      <c r="K196" s="1"/>
    </row>
    <row r="197" spans="1:11" ht="14.25" customHeight="1" x14ac:dyDescent="0.25">
      <c r="A197" s="16"/>
      <c r="B197" s="23"/>
      <c r="C197" s="24"/>
      <c r="D197" s="61" t="s">
        <v>115</v>
      </c>
      <c r="E197" s="26">
        <v>1</v>
      </c>
      <c r="F197" s="26">
        <v>12</v>
      </c>
      <c r="G197" s="26">
        <v>9</v>
      </c>
      <c r="H197" s="93"/>
      <c r="I197" s="290"/>
      <c r="J197" s="1"/>
      <c r="K197" s="1"/>
    </row>
    <row r="198" spans="1:11" ht="14.25" customHeight="1" x14ac:dyDescent="0.25">
      <c r="A198" s="16"/>
      <c r="B198" s="23"/>
      <c r="C198" s="65"/>
      <c r="D198" s="36" t="s">
        <v>200</v>
      </c>
      <c r="E198" s="84" t="s">
        <v>86</v>
      </c>
      <c r="F198" s="228" t="s">
        <v>201</v>
      </c>
      <c r="G198" s="228" t="s">
        <v>86</v>
      </c>
      <c r="H198" s="75" t="s">
        <v>7</v>
      </c>
      <c r="I198" s="6"/>
      <c r="J198" s="1" t="s">
        <v>108</v>
      </c>
      <c r="K198" s="1"/>
    </row>
    <row r="199" spans="1:11" ht="14.25" customHeight="1" x14ac:dyDescent="0.25">
      <c r="A199" s="16"/>
      <c r="B199" s="23"/>
      <c r="C199" s="24"/>
      <c r="D199" s="61" t="s">
        <v>109</v>
      </c>
      <c r="E199" s="40" t="s">
        <v>86</v>
      </c>
      <c r="F199" s="40" t="s">
        <v>201</v>
      </c>
      <c r="G199" s="40" t="s">
        <v>86</v>
      </c>
      <c r="H199" s="93"/>
      <c r="I199" s="6"/>
      <c r="J199" s="1"/>
      <c r="K199" s="1"/>
    </row>
    <row r="200" spans="1:11" ht="14.25" customHeight="1" x14ac:dyDescent="0.25">
      <c r="A200" s="16"/>
      <c r="B200" s="23"/>
      <c r="C200" s="24"/>
      <c r="D200" s="61" t="s">
        <v>111</v>
      </c>
      <c r="E200" s="40" t="s">
        <v>86</v>
      </c>
      <c r="F200" s="26">
        <v>0</v>
      </c>
      <c r="G200" s="26">
        <v>0</v>
      </c>
      <c r="H200" s="93"/>
      <c r="I200" s="6"/>
      <c r="J200" s="1"/>
      <c r="K200" s="1"/>
    </row>
    <row r="201" spans="1:11" ht="14.25" customHeight="1" x14ac:dyDescent="0.25">
      <c r="A201" s="16"/>
      <c r="B201" s="23"/>
      <c r="C201" s="24"/>
      <c r="D201" s="61" t="s">
        <v>113</v>
      </c>
      <c r="E201" s="40" t="s">
        <v>86</v>
      </c>
      <c r="F201" s="26">
        <v>0</v>
      </c>
      <c r="G201" s="26">
        <v>0</v>
      </c>
      <c r="H201" s="93"/>
      <c r="I201" s="6"/>
      <c r="J201" s="1"/>
      <c r="K201" s="1"/>
    </row>
    <row r="202" spans="1:11" ht="14.25" customHeight="1" x14ac:dyDescent="0.25">
      <c r="A202" s="16"/>
      <c r="B202" s="23"/>
      <c r="C202" s="30"/>
      <c r="D202" s="61" t="s">
        <v>115</v>
      </c>
      <c r="E202" s="83" t="s">
        <v>86</v>
      </c>
      <c r="F202" s="32">
        <v>0</v>
      </c>
      <c r="G202" s="32">
        <v>0</v>
      </c>
      <c r="H202" s="94"/>
      <c r="I202" s="6"/>
      <c r="J202" s="1"/>
      <c r="K202" s="1"/>
    </row>
    <row r="203" spans="1:11" ht="14.25" customHeight="1" x14ac:dyDescent="0.25">
      <c r="A203" s="16"/>
      <c r="B203" s="23"/>
      <c r="C203" s="21"/>
      <c r="D203" s="72" t="s">
        <v>52</v>
      </c>
      <c r="E203" s="41">
        <v>1</v>
      </c>
      <c r="F203" s="41">
        <v>0</v>
      </c>
      <c r="G203" s="41">
        <v>0</v>
      </c>
      <c r="H203" s="105" t="s">
        <v>12</v>
      </c>
      <c r="I203" s="6"/>
      <c r="J203" s="1" t="s">
        <v>146</v>
      </c>
      <c r="K203" s="1"/>
    </row>
    <row r="204" spans="1:11" ht="14.25" customHeight="1" x14ac:dyDescent="0.25">
      <c r="A204" s="16"/>
      <c r="B204" s="23"/>
      <c r="C204" s="21"/>
      <c r="D204" s="56" t="s">
        <v>202</v>
      </c>
      <c r="E204" s="41">
        <v>4</v>
      </c>
      <c r="F204" s="41">
        <v>1</v>
      </c>
      <c r="G204" s="41">
        <v>3</v>
      </c>
      <c r="H204" s="105" t="s">
        <v>12</v>
      </c>
      <c r="I204" s="6"/>
      <c r="J204" s="1" t="s">
        <v>146</v>
      </c>
      <c r="K204" s="1"/>
    </row>
    <row r="205" spans="1:11" ht="14.25" customHeight="1" x14ac:dyDescent="0.25">
      <c r="A205" s="16"/>
      <c r="B205" s="23"/>
      <c r="C205" s="21"/>
      <c r="D205" s="56" t="s">
        <v>203</v>
      </c>
      <c r="E205" s="41">
        <v>1</v>
      </c>
      <c r="F205" s="41">
        <v>1</v>
      </c>
      <c r="G205" s="41">
        <v>3</v>
      </c>
      <c r="H205" s="105" t="s">
        <v>7</v>
      </c>
      <c r="I205" s="6"/>
      <c r="J205" s="1" t="s">
        <v>146</v>
      </c>
      <c r="K205" s="1"/>
    </row>
    <row r="206" spans="1:11" ht="14.25" customHeight="1" x14ac:dyDescent="0.25">
      <c r="A206" s="16"/>
      <c r="B206" s="23"/>
      <c r="C206" s="24"/>
      <c r="D206" s="61" t="s">
        <v>109</v>
      </c>
      <c r="E206" s="26">
        <v>1</v>
      </c>
      <c r="F206" s="26">
        <v>1</v>
      </c>
      <c r="G206" s="26">
        <v>1</v>
      </c>
      <c r="H206" s="93"/>
      <c r="I206" s="6"/>
      <c r="J206" s="1"/>
      <c r="K206" s="1"/>
    </row>
    <row r="207" spans="1:11" ht="14.25" customHeight="1" x14ac:dyDescent="0.25">
      <c r="A207" s="16"/>
      <c r="B207" s="23"/>
      <c r="C207" s="24"/>
      <c r="D207" s="61" t="s">
        <v>111</v>
      </c>
      <c r="E207" s="26">
        <v>1</v>
      </c>
      <c r="F207" s="26">
        <v>1</v>
      </c>
      <c r="G207" s="26">
        <v>1</v>
      </c>
      <c r="H207" s="93"/>
      <c r="I207" s="6"/>
      <c r="J207" s="1"/>
      <c r="K207" s="1"/>
    </row>
    <row r="208" spans="1:11" ht="14.25" customHeight="1" x14ac:dyDescent="0.25">
      <c r="A208" s="16"/>
      <c r="B208" s="23"/>
      <c r="C208" s="24"/>
      <c r="D208" s="61" t="s">
        <v>113</v>
      </c>
      <c r="E208" s="26">
        <v>1</v>
      </c>
      <c r="F208" s="26">
        <v>1</v>
      </c>
      <c r="G208" s="26">
        <v>1</v>
      </c>
      <c r="H208" s="93"/>
      <c r="I208" s="6"/>
      <c r="J208" s="1"/>
      <c r="K208" s="1"/>
    </row>
    <row r="209" spans="1:11" ht="14.25" customHeight="1" x14ac:dyDescent="0.25">
      <c r="A209" s="16"/>
      <c r="B209" s="23"/>
      <c r="C209" s="24"/>
      <c r="D209" s="61" t="s">
        <v>115</v>
      </c>
      <c r="E209" s="26">
        <v>1</v>
      </c>
      <c r="F209" s="26">
        <v>1</v>
      </c>
      <c r="G209" s="26">
        <v>1</v>
      </c>
      <c r="H209" s="93"/>
      <c r="I209" s="6"/>
      <c r="J209" s="1"/>
      <c r="K209" s="1"/>
    </row>
    <row r="210" spans="1:11" ht="14.25" customHeight="1" x14ac:dyDescent="0.25">
      <c r="A210" s="16"/>
      <c r="B210" s="45"/>
      <c r="C210" s="19"/>
      <c r="D210" s="18" t="s">
        <v>326</v>
      </c>
      <c r="E210" s="47">
        <v>4</v>
      </c>
      <c r="F210" s="47">
        <v>3.5</v>
      </c>
      <c r="G210" s="47">
        <v>3.5</v>
      </c>
      <c r="H210" s="137" t="s">
        <v>7</v>
      </c>
      <c r="I210" s="6"/>
      <c r="J210" s="1" t="s">
        <v>146</v>
      </c>
      <c r="K210" s="1"/>
    </row>
    <row r="211" spans="1:11" ht="14.25" customHeight="1" x14ac:dyDescent="0.25">
      <c r="A211" s="16"/>
      <c r="B211" s="45"/>
      <c r="C211" s="24"/>
      <c r="D211" s="61" t="s">
        <v>109</v>
      </c>
      <c r="E211" s="16">
        <v>4</v>
      </c>
      <c r="F211" s="101">
        <v>3.5</v>
      </c>
      <c r="G211" s="122">
        <v>3.5</v>
      </c>
      <c r="H211" s="61"/>
      <c r="I211" s="6"/>
      <c r="J211" s="1"/>
      <c r="K211" s="1"/>
    </row>
    <row r="212" spans="1:11" ht="14.25" customHeight="1" x14ac:dyDescent="0.25">
      <c r="A212" s="16"/>
      <c r="B212" s="45"/>
      <c r="C212" s="24"/>
      <c r="D212" s="61" t="s">
        <v>111</v>
      </c>
      <c r="E212" s="16">
        <v>4</v>
      </c>
      <c r="F212" s="101">
        <v>3.5</v>
      </c>
      <c r="G212" s="122">
        <v>3.5</v>
      </c>
      <c r="H212" s="61"/>
      <c r="I212" s="6"/>
      <c r="J212" s="1"/>
      <c r="K212" s="1"/>
    </row>
    <row r="213" spans="1:11" ht="14.25" customHeight="1" x14ac:dyDescent="0.25">
      <c r="A213" s="16"/>
      <c r="B213" s="45"/>
      <c r="C213" s="24"/>
      <c r="D213" s="61" t="s">
        <v>113</v>
      </c>
      <c r="E213" s="16">
        <v>4</v>
      </c>
      <c r="F213" s="101">
        <v>3.5</v>
      </c>
      <c r="G213" s="122">
        <v>3.5</v>
      </c>
      <c r="H213" s="61"/>
      <c r="I213" s="6"/>
      <c r="J213" s="1"/>
      <c r="K213" s="1"/>
    </row>
    <row r="214" spans="1:11" ht="14.25" customHeight="1" x14ac:dyDescent="0.25">
      <c r="A214" s="16"/>
      <c r="B214" s="45"/>
      <c r="C214" s="52"/>
      <c r="D214" s="142" t="s">
        <v>115</v>
      </c>
      <c r="E214" s="55">
        <v>4</v>
      </c>
      <c r="F214" s="32">
        <v>3.5</v>
      </c>
      <c r="G214" s="32">
        <v>3.5</v>
      </c>
      <c r="H214" s="98"/>
      <c r="I214" s="6"/>
      <c r="J214" s="1"/>
      <c r="K214" s="1"/>
    </row>
    <row r="215" spans="1:11" ht="14.25" customHeight="1" x14ac:dyDescent="0.25">
      <c r="A215" s="173">
        <v>5</v>
      </c>
      <c r="B215" s="151" t="s">
        <v>185</v>
      </c>
      <c r="C215" s="174"/>
      <c r="D215" s="175" t="s">
        <v>55</v>
      </c>
      <c r="E215" s="176">
        <v>0.28000000000000003</v>
      </c>
      <c r="F215" s="176">
        <v>0.3</v>
      </c>
      <c r="G215" s="176">
        <v>0.3</v>
      </c>
      <c r="H215" s="229" t="s">
        <v>8</v>
      </c>
      <c r="I215" s="289" t="s">
        <v>205</v>
      </c>
      <c r="J215" s="1" t="s">
        <v>108</v>
      </c>
      <c r="K215" s="1"/>
    </row>
    <row r="216" spans="1:11" ht="14.25" customHeight="1" x14ac:dyDescent="0.25">
      <c r="A216" s="177"/>
      <c r="B216" s="167"/>
      <c r="C216" s="178"/>
      <c r="D216" s="61" t="s">
        <v>109</v>
      </c>
      <c r="E216" s="126">
        <v>0.28000000000000003</v>
      </c>
      <c r="F216" s="126">
        <v>0.31</v>
      </c>
      <c r="G216" s="126">
        <v>0.31</v>
      </c>
      <c r="H216" s="180"/>
      <c r="I216" s="290"/>
      <c r="J216" s="1"/>
      <c r="K216" s="1"/>
    </row>
    <row r="217" spans="1:11" ht="14.25" customHeight="1" x14ac:dyDescent="0.25">
      <c r="A217" s="177"/>
      <c r="B217" s="167"/>
      <c r="C217" s="178"/>
      <c r="D217" s="61" t="s">
        <v>111</v>
      </c>
      <c r="E217" s="126">
        <v>0.28000000000000003</v>
      </c>
      <c r="F217" s="126">
        <v>0.38</v>
      </c>
      <c r="G217" s="126">
        <v>0.38</v>
      </c>
      <c r="H217" s="180"/>
      <c r="I217" s="290"/>
      <c r="J217" s="1"/>
      <c r="K217" s="1"/>
    </row>
    <row r="218" spans="1:11" ht="14.25" customHeight="1" x14ac:dyDescent="0.25">
      <c r="A218" s="177"/>
      <c r="B218" s="167"/>
      <c r="C218" s="178"/>
      <c r="D218" s="61" t="s">
        <v>113</v>
      </c>
      <c r="E218" s="126">
        <v>0.28000000000000003</v>
      </c>
      <c r="F218" s="126">
        <v>0.25</v>
      </c>
      <c r="G218" s="126">
        <v>0.28000000000000003</v>
      </c>
      <c r="H218" s="180"/>
      <c r="I218" s="290"/>
      <c r="J218" s="1"/>
      <c r="K218" s="1"/>
    </row>
    <row r="219" spans="1:11" ht="14.25" customHeight="1" x14ac:dyDescent="0.25">
      <c r="A219" s="177"/>
      <c r="B219" s="167"/>
      <c r="C219" s="181"/>
      <c r="D219" s="142" t="s">
        <v>115</v>
      </c>
      <c r="E219" s="182">
        <v>0.28000000000000003</v>
      </c>
      <c r="F219" s="182">
        <v>0.28999999999999998</v>
      </c>
      <c r="G219" s="182">
        <v>0.28999999999999998</v>
      </c>
      <c r="H219" s="183"/>
      <c r="I219" s="290"/>
      <c r="J219" s="1"/>
      <c r="K219" s="1"/>
    </row>
    <row r="220" spans="1:11" ht="14.25" customHeight="1" x14ac:dyDescent="0.25">
      <c r="A220" s="28"/>
      <c r="B220" s="23"/>
      <c r="C220" s="16"/>
      <c r="D220" s="71" t="s">
        <v>206</v>
      </c>
      <c r="E220" s="80">
        <v>10</v>
      </c>
      <c r="F220" s="80">
        <v>10</v>
      </c>
      <c r="G220" s="80">
        <v>10</v>
      </c>
      <c r="H220" s="106" t="s">
        <v>8</v>
      </c>
      <c r="I220" s="289"/>
      <c r="J220" s="1" t="s">
        <v>108</v>
      </c>
      <c r="K220" s="1"/>
    </row>
    <row r="221" spans="1:11" ht="14.25" customHeight="1" x14ac:dyDescent="0.25">
      <c r="A221" s="16"/>
      <c r="B221" s="23"/>
      <c r="C221" s="24"/>
      <c r="D221" s="61" t="s">
        <v>109</v>
      </c>
      <c r="E221" s="26">
        <v>4</v>
      </c>
      <c r="F221" s="26">
        <v>5</v>
      </c>
      <c r="G221" s="26">
        <v>4</v>
      </c>
      <c r="H221" s="93"/>
      <c r="I221" s="290"/>
      <c r="J221" s="1"/>
      <c r="K221" s="1"/>
    </row>
    <row r="222" spans="1:11" ht="14.25" customHeight="1" x14ac:dyDescent="0.25">
      <c r="A222" s="16"/>
      <c r="B222" s="23"/>
      <c r="C222" s="24"/>
      <c r="D222" s="61" t="s">
        <v>111</v>
      </c>
      <c r="E222" s="26">
        <v>2</v>
      </c>
      <c r="F222" s="26">
        <v>3</v>
      </c>
      <c r="G222" s="26">
        <v>2</v>
      </c>
      <c r="H222" s="93"/>
      <c r="I222" s="290"/>
      <c r="J222" s="1"/>
      <c r="K222" s="1"/>
    </row>
    <row r="223" spans="1:11" ht="14.25" customHeight="1" x14ac:dyDescent="0.25">
      <c r="A223" s="16"/>
      <c r="B223" s="23"/>
      <c r="C223" s="24"/>
      <c r="D223" s="61" t="s">
        <v>113</v>
      </c>
      <c r="E223" s="26">
        <v>2</v>
      </c>
      <c r="F223" s="26">
        <v>2</v>
      </c>
      <c r="G223" s="26">
        <v>2</v>
      </c>
      <c r="H223" s="93"/>
      <c r="I223" s="290"/>
      <c r="J223" s="1"/>
      <c r="K223" s="1"/>
    </row>
    <row r="224" spans="1:11" ht="14.25" customHeight="1" x14ac:dyDescent="0.25">
      <c r="A224" s="16"/>
      <c r="B224" s="23"/>
      <c r="C224" s="24"/>
      <c r="D224" s="142" t="s">
        <v>115</v>
      </c>
      <c r="E224" s="26">
        <v>2</v>
      </c>
      <c r="F224" s="26">
        <v>0</v>
      </c>
      <c r="G224" s="26">
        <v>2</v>
      </c>
      <c r="H224" s="93"/>
      <c r="I224" s="290"/>
      <c r="J224" s="1"/>
      <c r="K224" s="1"/>
    </row>
    <row r="225" spans="1:11" ht="14.25" customHeight="1" x14ac:dyDescent="0.25">
      <c r="A225" s="28"/>
      <c r="B225" s="23"/>
      <c r="C225" s="65"/>
      <c r="D225" s="43" t="s">
        <v>18</v>
      </c>
      <c r="E225" s="38">
        <v>3</v>
      </c>
      <c r="F225" s="38">
        <v>0</v>
      </c>
      <c r="G225" s="38">
        <v>1</v>
      </c>
      <c r="H225" s="75" t="s">
        <v>8</v>
      </c>
      <c r="I225" s="6"/>
      <c r="J225" s="1" t="s">
        <v>108</v>
      </c>
      <c r="K225" s="1"/>
    </row>
    <row r="226" spans="1:11" ht="14.25" customHeight="1" x14ac:dyDescent="0.25">
      <c r="A226" s="16"/>
      <c r="B226" s="23"/>
      <c r="C226" s="24"/>
      <c r="D226" s="61" t="s">
        <v>109</v>
      </c>
      <c r="E226" s="26">
        <v>1</v>
      </c>
      <c r="F226" s="26">
        <v>0</v>
      </c>
      <c r="G226" s="26">
        <v>0</v>
      </c>
      <c r="H226" s="93"/>
      <c r="I226" s="6"/>
      <c r="J226" s="1"/>
      <c r="K226" s="1"/>
    </row>
    <row r="227" spans="1:11" ht="14.25" customHeight="1" x14ac:dyDescent="0.25">
      <c r="A227" s="16"/>
      <c r="B227" s="23"/>
      <c r="C227" s="24"/>
      <c r="D227" s="61" t="s">
        <v>111</v>
      </c>
      <c r="E227" s="26">
        <v>0</v>
      </c>
      <c r="F227" s="26">
        <v>0</v>
      </c>
      <c r="G227" s="26">
        <v>0</v>
      </c>
      <c r="H227" s="93"/>
      <c r="I227" s="6"/>
      <c r="J227" s="1"/>
      <c r="K227" s="1"/>
    </row>
    <row r="228" spans="1:11" ht="14.25" customHeight="1" x14ac:dyDescent="0.25">
      <c r="A228" s="16"/>
      <c r="B228" s="23"/>
      <c r="C228" s="24"/>
      <c r="D228" s="61" t="s">
        <v>113</v>
      </c>
      <c r="E228" s="26">
        <v>1</v>
      </c>
      <c r="F228" s="26">
        <v>0</v>
      </c>
      <c r="G228" s="26">
        <v>0</v>
      </c>
      <c r="H228" s="93"/>
      <c r="I228" s="6"/>
      <c r="J228" s="1"/>
      <c r="K228" s="1"/>
    </row>
    <row r="229" spans="1:11" ht="14.25" customHeight="1" x14ac:dyDescent="0.25">
      <c r="A229" s="16"/>
      <c r="B229" s="23"/>
      <c r="C229" s="24"/>
      <c r="D229" s="142" t="s">
        <v>115</v>
      </c>
      <c r="E229" s="26">
        <v>1</v>
      </c>
      <c r="F229" s="26">
        <v>0</v>
      </c>
      <c r="G229" s="26">
        <v>1</v>
      </c>
      <c r="H229" s="93"/>
      <c r="I229" s="6"/>
      <c r="J229" s="1"/>
      <c r="K229" s="1"/>
    </row>
    <row r="230" spans="1:11" ht="14.25" customHeight="1" x14ac:dyDescent="0.25">
      <c r="A230" s="28"/>
      <c r="B230" s="23"/>
      <c r="C230" s="65"/>
      <c r="D230" s="43" t="s">
        <v>207</v>
      </c>
      <c r="E230" s="91">
        <v>7.6999999999999999E-2</v>
      </c>
      <c r="F230" s="91">
        <v>0</v>
      </c>
      <c r="G230" s="115">
        <v>0.11700000000000001</v>
      </c>
      <c r="H230" s="75" t="s">
        <v>7</v>
      </c>
      <c r="I230" s="289" t="s">
        <v>209</v>
      </c>
      <c r="J230" s="1" t="s">
        <v>108</v>
      </c>
      <c r="K230" s="1"/>
    </row>
    <row r="231" spans="1:11" ht="14.25" customHeight="1" x14ac:dyDescent="0.25">
      <c r="A231" s="16"/>
      <c r="B231" s="23"/>
      <c r="C231" s="24"/>
      <c r="D231" s="61" t="s">
        <v>109</v>
      </c>
      <c r="E231" s="230">
        <v>7.6999999999999999E-2</v>
      </c>
      <c r="F231" s="165">
        <v>0</v>
      </c>
      <c r="G231" s="230">
        <v>7.6999999999999999E-2</v>
      </c>
      <c r="H231" s="93"/>
      <c r="I231" s="290"/>
      <c r="J231" s="1"/>
      <c r="K231" s="1"/>
    </row>
    <row r="232" spans="1:11" ht="14.25" customHeight="1" x14ac:dyDescent="0.25">
      <c r="A232" s="16"/>
      <c r="B232" s="23"/>
      <c r="C232" s="24"/>
      <c r="D232" s="61" t="s">
        <v>111</v>
      </c>
      <c r="E232" s="230">
        <v>7.6999999999999999E-2</v>
      </c>
      <c r="F232" s="165">
        <v>0</v>
      </c>
      <c r="G232" s="230">
        <v>0.125</v>
      </c>
      <c r="H232" s="93"/>
      <c r="I232" s="290"/>
      <c r="J232" s="1"/>
      <c r="K232" s="1"/>
    </row>
    <row r="233" spans="1:11" ht="14.25" customHeight="1" x14ac:dyDescent="0.25">
      <c r="A233" s="16"/>
      <c r="B233" s="23"/>
      <c r="C233" s="24"/>
      <c r="D233" s="61" t="s">
        <v>113</v>
      </c>
      <c r="E233" s="230">
        <v>7.6999999999999999E-2</v>
      </c>
      <c r="F233" s="165">
        <v>0</v>
      </c>
      <c r="G233" s="230">
        <v>0.125</v>
      </c>
      <c r="H233" s="93"/>
      <c r="I233" s="290"/>
      <c r="J233" s="1"/>
      <c r="K233" s="1"/>
    </row>
    <row r="234" spans="1:11" ht="14.25" customHeight="1" x14ac:dyDescent="0.25">
      <c r="A234" s="16"/>
      <c r="B234" s="23"/>
      <c r="C234" s="24"/>
      <c r="D234" s="142" t="s">
        <v>115</v>
      </c>
      <c r="E234" s="230">
        <v>7.6999999999999999E-2</v>
      </c>
      <c r="F234" s="165">
        <v>0</v>
      </c>
      <c r="G234" s="230">
        <v>0.14280000000000001</v>
      </c>
      <c r="H234" s="93"/>
      <c r="I234" s="290"/>
      <c r="J234" s="1"/>
      <c r="K234" s="1"/>
    </row>
    <row r="235" spans="1:11" ht="14.25" customHeight="1" x14ac:dyDescent="0.25">
      <c r="A235" s="28"/>
      <c r="B235" s="23"/>
      <c r="C235" s="65"/>
      <c r="D235" s="68" t="s">
        <v>56</v>
      </c>
      <c r="E235" s="42">
        <v>0.24</v>
      </c>
      <c r="F235" s="115">
        <v>0.216</v>
      </c>
      <c r="G235" s="115">
        <v>0.434</v>
      </c>
      <c r="H235" s="75" t="s">
        <v>8</v>
      </c>
      <c r="I235" s="289" t="s">
        <v>211</v>
      </c>
      <c r="J235" s="1" t="s">
        <v>108</v>
      </c>
      <c r="K235" s="1"/>
    </row>
    <row r="236" spans="1:11" ht="14.25" customHeight="1" x14ac:dyDescent="0.25">
      <c r="A236" s="16"/>
      <c r="B236" s="23"/>
      <c r="C236" s="24"/>
      <c r="D236" s="61" t="s">
        <v>109</v>
      </c>
      <c r="E236" s="165">
        <v>0.24</v>
      </c>
      <c r="F236" s="230">
        <v>0.3846</v>
      </c>
      <c r="G236" s="230">
        <v>0.30769999999999997</v>
      </c>
      <c r="H236" s="93"/>
      <c r="I236" s="290"/>
      <c r="J236" s="1"/>
      <c r="K236" s="1"/>
    </row>
    <row r="237" spans="1:11" ht="14.25" customHeight="1" x14ac:dyDescent="0.25">
      <c r="A237" s="16"/>
      <c r="B237" s="23"/>
      <c r="C237" s="24"/>
      <c r="D237" s="61" t="s">
        <v>111</v>
      </c>
      <c r="E237" s="165">
        <v>0.24</v>
      </c>
      <c r="F237" s="165">
        <v>0.25</v>
      </c>
      <c r="G237" s="230">
        <v>0.625</v>
      </c>
      <c r="H237" s="93"/>
      <c r="I237" s="290"/>
      <c r="J237" s="1"/>
      <c r="K237" s="1"/>
    </row>
    <row r="238" spans="1:11" ht="14.25" customHeight="1" x14ac:dyDescent="0.25">
      <c r="A238" s="16"/>
      <c r="B238" s="23"/>
      <c r="C238" s="24"/>
      <c r="D238" s="61" t="s">
        <v>113</v>
      </c>
      <c r="E238" s="165">
        <v>0.24</v>
      </c>
      <c r="F238" s="230">
        <v>0.125</v>
      </c>
      <c r="G238" s="230">
        <v>0.375</v>
      </c>
      <c r="H238" s="93"/>
      <c r="I238" s="290"/>
      <c r="J238" s="1"/>
      <c r="K238" s="1"/>
    </row>
    <row r="239" spans="1:11" ht="14.25" customHeight="1" x14ac:dyDescent="0.25">
      <c r="A239" s="16"/>
      <c r="B239" s="23"/>
      <c r="C239" s="24"/>
      <c r="D239" s="142" t="s">
        <v>115</v>
      </c>
      <c r="E239" s="165">
        <v>0.24</v>
      </c>
      <c r="F239" s="165">
        <v>0</v>
      </c>
      <c r="G239" s="230">
        <v>0.42849999999999999</v>
      </c>
      <c r="H239" s="93"/>
      <c r="I239" s="290"/>
      <c r="J239" s="1"/>
      <c r="K239" s="1"/>
    </row>
    <row r="240" spans="1:11" ht="14.25" customHeight="1" x14ac:dyDescent="0.25">
      <c r="A240" s="28"/>
      <c r="B240" s="23"/>
      <c r="C240" s="65"/>
      <c r="D240" s="68" t="s">
        <v>57</v>
      </c>
      <c r="E240" s="38">
        <v>1</v>
      </c>
      <c r="F240" s="38">
        <v>1</v>
      </c>
      <c r="G240" s="38">
        <v>1</v>
      </c>
      <c r="H240" s="75" t="s">
        <v>8</v>
      </c>
      <c r="I240" s="6"/>
      <c r="J240" s="1" t="s">
        <v>108</v>
      </c>
      <c r="K240" s="1"/>
    </row>
    <row r="241" spans="1:11" ht="14.25" customHeight="1" x14ac:dyDescent="0.25">
      <c r="A241" s="16"/>
      <c r="B241" s="23"/>
      <c r="C241" s="24"/>
      <c r="D241" s="61" t="s">
        <v>109</v>
      </c>
      <c r="E241" s="26">
        <v>1</v>
      </c>
      <c r="F241" s="26">
        <v>1</v>
      </c>
      <c r="G241" s="26">
        <v>1</v>
      </c>
      <c r="H241" s="93"/>
      <c r="I241" s="6"/>
      <c r="J241" s="1"/>
      <c r="K241" s="1"/>
    </row>
    <row r="242" spans="1:11" ht="14.25" customHeight="1" x14ac:dyDescent="0.25">
      <c r="A242" s="16"/>
      <c r="B242" s="23"/>
      <c r="C242" s="24"/>
      <c r="D242" s="61" t="s">
        <v>111</v>
      </c>
      <c r="E242" s="26">
        <v>1</v>
      </c>
      <c r="F242" s="26">
        <v>1</v>
      </c>
      <c r="G242" s="26">
        <v>1</v>
      </c>
      <c r="H242" s="93"/>
      <c r="I242" s="6"/>
      <c r="J242" s="1"/>
      <c r="K242" s="1"/>
    </row>
    <row r="243" spans="1:11" ht="14.25" customHeight="1" x14ac:dyDescent="0.25">
      <c r="A243" s="16"/>
      <c r="B243" s="23"/>
      <c r="C243" s="24"/>
      <c r="D243" s="61" t="s">
        <v>113</v>
      </c>
      <c r="E243" s="26">
        <v>1</v>
      </c>
      <c r="F243" s="26">
        <v>1</v>
      </c>
      <c r="G243" s="26">
        <v>1</v>
      </c>
      <c r="H243" s="93"/>
      <c r="I243" s="6"/>
      <c r="J243" s="1"/>
      <c r="K243" s="1"/>
    </row>
    <row r="244" spans="1:11" ht="14.25" customHeight="1" x14ac:dyDescent="0.25">
      <c r="A244" s="16"/>
      <c r="B244" s="23"/>
      <c r="C244" s="24"/>
      <c r="D244" s="142" t="s">
        <v>115</v>
      </c>
      <c r="E244" s="26">
        <v>1</v>
      </c>
      <c r="F244" s="26">
        <v>1</v>
      </c>
      <c r="G244" s="26">
        <v>1</v>
      </c>
      <c r="H244" s="93"/>
      <c r="I244" s="6"/>
      <c r="J244" s="1"/>
      <c r="K244" s="1"/>
    </row>
    <row r="245" spans="1:11" ht="14.25" customHeight="1" x14ac:dyDescent="0.25">
      <c r="A245" s="28"/>
      <c r="B245" s="23"/>
      <c r="C245" s="29"/>
      <c r="D245" s="89" t="s">
        <v>19</v>
      </c>
      <c r="E245" s="73">
        <v>0</v>
      </c>
      <c r="F245" s="57">
        <v>0</v>
      </c>
      <c r="G245" s="57">
        <v>0</v>
      </c>
      <c r="H245" s="105" t="s">
        <v>7</v>
      </c>
      <c r="I245" s="6"/>
      <c r="J245" s="1" t="s">
        <v>108</v>
      </c>
      <c r="K245" s="1"/>
    </row>
    <row r="246" spans="1:11" ht="14.25" customHeight="1" x14ac:dyDescent="0.25">
      <c r="A246" s="28"/>
      <c r="B246" s="23"/>
      <c r="C246" s="65"/>
      <c r="D246" s="76" t="s">
        <v>212</v>
      </c>
      <c r="E246" s="42">
        <v>0.1</v>
      </c>
      <c r="F246" s="38">
        <v>0</v>
      </c>
      <c r="G246" s="38">
        <v>0</v>
      </c>
      <c r="H246" s="75" t="s">
        <v>7</v>
      </c>
      <c r="I246" s="289" t="s">
        <v>327</v>
      </c>
      <c r="J246" s="1" t="s">
        <v>108</v>
      </c>
      <c r="K246" s="1"/>
    </row>
    <row r="247" spans="1:11" ht="14.25" customHeight="1" x14ac:dyDescent="0.25">
      <c r="A247" s="16"/>
      <c r="B247" s="23"/>
      <c r="C247" s="24"/>
      <c r="D247" s="61" t="s">
        <v>109</v>
      </c>
      <c r="E247" s="26">
        <v>10</v>
      </c>
      <c r="F247" s="26">
        <v>0</v>
      </c>
      <c r="G247" s="26">
        <v>0</v>
      </c>
      <c r="H247" s="93"/>
      <c r="I247" s="290"/>
      <c r="J247" s="1"/>
      <c r="K247" s="1"/>
    </row>
    <row r="248" spans="1:11" ht="14.25" customHeight="1" x14ac:dyDescent="0.25">
      <c r="A248" s="16"/>
      <c r="B248" s="23"/>
      <c r="C248" s="24"/>
      <c r="D248" s="61" t="s">
        <v>111</v>
      </c>
      <c r="E248" s="26">
        <v>10</v>
      </c>
      <c r="F248" s="26">
        <v>0</v>
      </c>
      <c r="G248" s="26">
        <v>0</v>
      </c>
      <c r="H248" s="93"/>
      <c r="I248" s="290"/>
      <c r="J248" s="1"/>
      <c r="K248" s="1"/>
    </row>
    <row r="249" spans="1:11" ht="14.25" customHeight="1" x14ac:dyDescent="0.25">
      <c r="A249" s="16"/>
      <c r="B249" s="23"/>
      <c r="C249" s="24"/>
      <c r="D249" s="61" t="s">
        <v>113</v>
      </c>
      <c r="E249" s="26">
        <v>10</v>
      </c>
      <c r="F249" s="26">
        <v>0</v>
      </c>
      <c r="G249" s="26">
        <v>0</v>
      </c>
      <c r="H249" s="93"/>
      <c r="I249" s="290"/>
      <c r="J249" s="1"/>
      <c r="K249" s="1"/>
    </row>
    <row r="250" spans="1:11" ht="14.25" customHeight="1" x14ac:dyDescent="0.25">
      <c r="A250" s="16"/>
      <c r="B250" s="23"/>
      <c r="C250" s="24"/>
      <c r="D250" s="142" t="s">
        <v>115</v>
      </c>
      <c r="E250" s="26">
        <v>10</v>
      </c>
      <c r="F250" s="26">
        <v>0</v>
      </c>
      <c r="G250" s="26">
        <v>0</v>
      </c>
      <c r="H250" s="93"/>
      <c r="I250" s="290"/>
      <c r="J250" s="1"/>
      <c r="K250" s="1"/>
    </row>
    <row r="251" spans="1:11" ht="14.25" customHeight="1" x14ac:dyDescent="0.25">
      <c r="A251" s="28"/>
      <c r="B251" s="23"/>
      <c r="C251" s="85"/>
      <c r="D251" s="43" t="s">
        <v>16</v>
      </c>
      <c r="E251" s="42">
        <v>1</v>
      </c>
      <c r="F251" s="38">
        <v>0</v>
      </c>
      <c r="G251" s="47">
        <v>0</v>
      </c>
      <c r="H251" s="22" t="s">
        <v>8</v>
      </c>
      <c r="I251" s="289" t="s">
        <v>217</v>
      </c>
      <c r="J251" s="1" t="s">
        <v>108</v>
      </c>
      <c r="K251" s="1"/>
    </row>
    <row r="252" spans="1:11" ht="14.25" customHeight="1" x14ac:dyDescent="0.25">
      <c r="A252" s="16"/>
      <c r="B252" s="23"/>
      <c r="C252" s="24"/>
      <c r="D252" s="61" t="s">
        <v>109</v>
      </c>
      <c r="E252" s="25">
        <v>0.09</v>
      </c>
      <c r="F252" s="26">
        <v>0</v>
      </c>
      <c r="G252" s="26">
        <v>0</v>
      </c>
      <c r="H252" s="93"/>
      <c r="I252" s="290"/>
      <c r="J252" s="1"/>
      <c r="K252" s="1"/>
    </row>
    <row r="253" spans="1:11" ht="14.25" customHeight="1" x14ac:dyDescent="0.25">
      <c r="A253" s="16"/>
      <c r="B253" s="23"/>
      <c r="C253" s="24"/>
      <c r="D253" s="61" t="s">
        <v>111</v>
      </c>
      <c r="E253" s="25">
        <v>0.09</v>
      </c>
      <c r="F253" s="26">
        <v>0</v>
      </c>
      <c r="G253" s="26">
        <v>0</v>
      </c>
      <c r="H253" s="93"/>
      <c r="I253" s="290"/>
      <c r="J253" s="1"/>
      <c r="K253" s="1"/>
    </row>
    <row r="254" spans="1:11" ht="14.25" customHeight="1" x14ac:dyDescent="0.25">
      <c r="A254" s="16"/>
      <c r="B254" s="23"/>
      <c r="C254" s="24"/>
      <c r="D254" s="61" t="s">
        <v>113</v>
      </c>
      <c r="E254" s="25">
        <v>0.09</v>
      </c>
      <c r="F254" s="26">
        <v>0</v>
      </c>
      <c r="G254" s="26">
        <v>0</v>
      </c>
      <c r="H254" s="93"/>
      <c r="I254" s="290"/>
      <c r="J254" s="1"/>
      <c r="K254" s="1"/>
    </row>
    <row r="255" spans="1:11" ht="14.25" customHeight="1" x14ac:dyDescent="0.25">
      <c r="A255" s="16"/>
      <c r="B255" s="23"/>
      <c r="C255" s="24"/>
      <c r="D255" s="142" t="s">
        <v>115</v>
      </c>
      <c r="E255" s="25">
        <v>0.09</v>
      </c>
      <c r="F255" s="26">
        <v>0</v>
      </c>
      <c r="G255" s="55">
        <v>0</v>
      </c>
      <c r="H255" s="98"/>
      <c r="I255" s="290"/>
      <c r="J255" s="1"/>
      <c r="K255" s="1"/>
    </row>
    <row r="256" spans="1:11" ht="14.25" customHeight="1" x14ac:dyDescent="0.25">
      <c r="A256" s="28"/>
      <c r="B256" s="23"/>
      <c r="C256" s="85"/>
      <c r="D256" s="43" t="s">
        <v>17</v>
      </c>
      <c r="E256" s="42">
        <v>2</v>
      </c>
      <c r="F256" s="38"/>
      <c r="G256" s="39" t="s">
        <v>8</v>
      </c>
      <c r="H256" s="6" t="s">
        <v>87</v>
      </c>
      <c r="I256" s="289" t="s">
        <v>221</v>
      </c>
      <c r="J256" s="1" t="s">
        <v>108</v>
      </c>
      <c r="K256" s="1"/>
    </row>
    <row r="257" spans="1:11" ht="14.25" customHeight="1" x14ac:dyDescent="0.25">
      <c r="A257" s="16"/>
      <c r="B257" s="23"/>
      <c r="C257" s="24"/>
      <c r="D257" s="61" t="s">
        <v>109</v>
      </c>
      <c r="E257" s="25">
        <v>2</v>
      </c>
      <c r="F257" s="26" t="s">
        <v>208</v>
      </c>
      <c r="G257" s="25">
        <v>1</v>
      </c>
      <c r="H257" s="93"/>
      <c r="I257" s="290"/>
      <c r="J257" s="1"/>
      <c r="K257" s="1"/>
    </row>
    <row r="258" spans="1:11" ht="14.25" customHeight="1" x14ac:dyDescent="0.25">
      <c r="A258" s="16"/>
      <c r="B258" s="23"/>
      <c r="C258" s="24"/>
      <c r="D258" s="61" t="s">
        <v>111</v>
      </c>
      <c r="E258" s="25">
        <v>2</v>
      </c>
      <c r="F258" s="26" t="s">
        <v>222</v>
      </c>
      <c r="G258" s="25">
        <v>1</v>
      </c>
      <c r="H258" s="93"/>
      <c r="I258" s="290"/>
      <c r="J258" s="1"/>
      <c r="K258" s="1"/>
    </row>
    <row r="259" spans="1:11" ht="14.25" customHeight="1" x14ac:dyDescent="0.25">
      <c r="A259" s="16"/>
      <c r="B259" s="23"/>
      <c r="C259" s="24"/>
      <c r="D259" s="61" t="s">
        <v>113</v>
      </c>
      <c r="E259" s="25">
        <v>2</v>
      </c>
      <c r="F259" s="26" t="s">
        <v>222</v>
      </c>
      <c r="G259" s="25">
        <v>1</v>
      </c>
      <c r="H259" s="93"/>
      <c r="I259" s="290"/>
      <c r="J259" s="1"/>
      <c r="K259" s="1"/>
    </row>
    <row r="260" spans="1:11" ht="14.25" customHeight="1" x14ac:dyDescent="0.25">
      <c r="A260" s="16"/>
      <c r="B260" s="23"/>
      <c r="C260" s="24"/>
      <c r="D260" s="69" t="s">
        <v>115</v>
      </c>
      <c r="E260" s="25">
        <v>2</v>
      </c>
      <c r="F260" s="26" t="s">
        <v>223</v>
      </c>
      <c r="G260" s="132">
        <v>1</v>
      </c>
      <c r="H260" s="98"/>
      <c r="I260" s="290"/>
      <c r="J260" s="1"/>
      <c r="K260" s="1"/>
    </row>
    <row r="261" spans="1:11" ht="14.25" customHeight="1" x14ac:dyDescent="0.25">
      <c r="A261" s="28"/>
      <c r="B261" s="23"/>
      <c r="C261" s="92"/>
      <c r="D261" s="89" t="s">
        <v>224</v>
      </c>
      <c r="E261" s="112"/>
      <c r="F261" s="57">
        <v>200</v>
      </c>
      <c r="G261" s="110">
        <v>200</v>
      </c>
      <c r="H261" s="153" t="s">
        <v>7</v>
      </c>
      <c r="I261" s="5" t="s">
        <v>89</v>
      </c>
      <c r="J261" s="1" t="s">
        <v>108</v>
      </c>
      <c r="K261" s="1"/>
    </row>
    <row r="262" spans="1:11" ht="14.25" customHeight="1" x14ac:dyDescent="0.25">
      <c r="A262" s="28"/>
      <c r="B262" s="23"/>
      <c r="C262" s="74"/>
      <c r="D262" s="76" t="s">
        <v>92</v>
      </c>
      <c r="E262" s="91"/>
      <c r="F262" s="42">
        <v>0.59</v>
      </c>
      <c r="G262" s="120">
        <v>1</v>
      </c>
      <c r="H262" s="39" t="s">
        <v>7</v>
      </c>
      <c r="I262" s="6"/>
      <c r="J262" s="1" t="s">
        <v>108</v>
      </c>
      <c r="K262" s="1"/>
    </row>
    <row r="263" spans="1:11" ht="14.25" customHeight="1" x14ac:dyDescent="0.25">
      <c r="A263" s="16"/>
      <c r="B263" s="23"/>
      <c r="C263" s="24"/>
      <c r="D263" s="61" t="s">
        <v>109</v>
      </c>
      <c r="E263" s="26"/>
      <c r="F263" s="26" t="s">
        <v>225</v>
      </c>
      <c r="G263" s="25">
        <v>1</v>
      </c>
      <c r="H263" s="93"/>
      <c r="I263" s="6"/>
      <c r="J263" s="1"/>
      <c r="K263" s="1"/>
    </row>
    <row r="264" spans="1:11" ht="14.25" customHeight="1" x14ac:dyDescent="0.25">
      <c r="A264" s="16"/>
      <c r="B264" s="23"/>
      <c r="C264" s="24"/>
      <c r="D264" s="61" t="s">
        <v>111</v>
      </c>
      <c r="E264" s="26"/>
      <c r="F264" s="25">
        <v>0.5</v>
      </c>
      <c r="G264" s="25">
        <v>1</v>
      </c>
      <c r="H264" s="93"/>
      <c r="I264" s="6"/>
      <c r="J264" s="1"/>
      <c r="K264" s="1"/>
    </row>
    <row r="265" spans="1:11" ht="14.25" customHeight="1" x14ac:dyDescent="0.25">
      <c r="A265" s="16"/>
      <c r="B265" s="23"/>
      <c r="C265" s="24"/>
      <c r="D265" s="61" t="s">
        <v>113</v>
      </c>
      <c r="E265" s="26"/>
      <c r="F265" s="25" t="s">
        <v>226</v>
      </c>
      <c r="G265" s="25">
        <v>1</v>
      </c>
      <c r="H265" s="93"/>
      <c r="I265" s="6"/>
      <c r="J265" s="1"/>
      <c r="K265" s="1"/>
    </row>
    <row r="266" spans="1:11" ht="14.25" customHeight="1" x14ac:dyDescent="0.25">
      <c r="A266" s="16"/>
      <c r="B266" s="23"/>
      <c r="C266" s="24"/>
      <c r="D266" s="69" t="s">
        <v>115</v>
      </c>
      <c r="E266" s="26"/>
      <c r="F266" s="25">
        <v>1</v>
      </c>
      <c r="G266" s="132">
        <v>1</v>
      </c>
      <c r="H266" s="98"/>
      <c r="I266" s="6"/>
      <c r="J266" s="1"/>
      <c r="K266" s="1"/>
    </row>
    <row r="267" spans="1:11" ht="14.25" customHeight="1" x14ac:dyDescent="0.25">
      <c r="A267" s="28"/>
      <c r="B267" s="23"/>
      <c r="C267" s="92"/>
      <c r="D267" s="89" t="s">
        <v>80</v>
      </c>
      <c r="E267" s="57"/>
      <c r="F267" s="57"/>
      <c r="G267" s="1"/>
      <c r="H267" s="73" t="s">
        <v>7</v>
      </c>
      <c r="I267" s="6" t="s">
        <v>88</v>
      </c>
      <c r="J267" s="1" t="s">
        <v>108</v>
      </c>
      <c r="K267" s="1"/>
    </row>
    <row r="268" spans="1:11" ht="14.25" customHeight="1" x14ac:dyDescent="0.25">
      <c r="A268" s="16"/>
      <c r="B268" s="23"/>
      <c r="C268" s="24"/>
      <c r="D268" s="61" t="s">
        <v>109</v>
      </c>
      <c r="E268" s="26"/>
      <c r="F268" s="26">
        <v>109</v>
      </c>
      <c r="G268" s="26">
        <f>109+54</f>
        <v>163</v>
      </c>
      <c r="H268" s="93"/>
      <c r="I268" s="6"/>
      <c r="J268" s="1"/>
      <c r="K268" s="1"/>
    </row>
    <row r="269" spans="1:11" ht="14.25" customHeight="1" x14ac:dyDescent="0.25">
      <c r="A269" s="16"/>
      <c r="B269" s="23"/>
      <c r="C269" s="24"/>
      <c r="D269" s="61" t="s">
        <v>111</v>
      </c>
      <c r="E269" s="26"/>
      <c r="F269" s="26">
        <v>5</v>
      </c>
      <c r="G269" s="26">
        <v>15</v>
      </c>
      <c r="H269" s="93"/>
      <c r="I269" s="6"/>
      <c r="J269" s="1"/>
      <c r="K269" s="1"/>
    </row>
    <row r="270" spans="1:11" ht="14.25" customHeight="1" x14ac:dyDescent="0.25">
      <c r="A270" s="16"/>
      <c r="B270" s="23"/>
      <c r="C270" s="24"/>
      <c r="D270" s="61" t="s">
        <v>113</v>
      </c>
      <c r="E270" s="26"/>
      <c r="F270" s="26">
        <v>16</v>
      </c>
      <c r="G270" s="26">
        <v>32</v>
      </c>
      <c r="H270" s="93"/>
      <c r="I270" s="6"/>
      <c r="J270" s="1"/>
      <c r="K270" s="1"/>
    </row>
    <row r="271" spans="1:11" ht="14.25" customHeight="1" x14ac:dyDescent="0.25">
      <c r="A271" s="16"/>
      <c r="B271" s="23"/>
      <c r="C271" s="24"/>
      <c r="D271" s="69" t="s">
        <v>115</v>
      </c>
      <c r="E271" s="26"/>
      <c r="F271" s="26">
        <v>22</v>
      </c>
      <c r="G271" s="26">
        <v>44</v>
      </c>
      <c r="H271" s="93"/>
      <c r="I271" s="6"/>
      <c r="J271" s="1"/>
      <c r="K271" s="1"/>
    </row>
    <row r="272" spans="1:11" ht="14.25" customHeight="1" x14ac:dyDescent="0.25">
      <c r="A272" s="2"/>
      <c r="B272" s="45"/>
      <c r="C272" s="17"/>
      <c r="D272" s="18" t="s">
        <v>328</v>
      </c>
      <c r="E272" s="20"/>
      <c r="F272" s="20">
        <v>36</v>
      </c>
      <c r="G272" s="20">
        <v>46</v>
      </c>
      <c r="H272" s="22" t="s">
        <v>7</v>
      </c>
      <c r="I272" s="6" t="s">
        <v>88</v>
      </c>
      <c r="J272" s="1" t="s">
        <v>108</v>
      </c>
      <c r="K272" s="1"/>
    </row>
    <row r="273" spans="1:11" ht="14.25" customHeight="1" x14ac:dyDescent="0.25">
      <c r="A273" s="4"/>
      <c r="B273" s="45"/>
      <c r="C273" s="24"/>
      <c r="D273" s="61" t="s">
        <v>109</v>
      </c>
      <c r="E273" s="26"/>
      <c r="F273" s="26">
        <v>19</v>
      </c>
      <c r="G273" s="26">
        <v>23</v>
      </c>
      <c r="H273" s="93"/>
      <c r="I273" s="6"/>
      <c r="J273" s="1"/>
      <c r="K273" s="1"/>
    </row>
    <row r="274" spans="1:11" ht="14.25" customHeight="1" x14ac:dyDescent="0.25">
      <c r="A274" s="4"/>
      <c r="B274" s="45"/>
      <c r="C274" s="24"/>
      <c r="D274" s="61" t="s">
        <v>111</v>
      </c>
      <c r="E274" s="26"/>
      <c r="F274" s="26">
        <v>4</v>
      </c>
      <c r="G274" s="26">
        <v>6</v>
      </c>
      <c r="H274" s="93"/>
      <c r="I274" s="6"/>
      <c r="J274" s="1"/>
      <c r="K274" s="1"/>
    </row>
    <row r="275" spans="1:11" ht="14.25" customHeight="1" x14ac:dyDescent="0.25">
      <c r="A275" s="4"/>
      <c r="B275" s="45"/>
      <c r="C275" s="24"/>
      <c r="D275" s="61" t="s">
        <v>113</v>
      </c>
      <c r="E275" s="26"/>
      <c r="F275" s="26">
        <v>6</v>
      </c>
      <c r="G275" s="26">
        <v>8</v>
      </c>
      <c r="H275" s="93"/>
      <c r="I275" s="6"/>
      <c r="J275" s="1"/>
      <c r="K275" s="1"/>
    </row>
    <row r="276" spans="1:11" ht="14.25" customHeight="1" x14ac:dyDescent="0.25">
      <c r="A276" s="4"/>
      <c r="B276" s="45"/>
      <c r="C276" s="52"/>
      <c r="D276" s="69" t="s">
        <v>115</v>
      </c>
      <c r="E276" s="55"/>
      <c r="F276" s="55">
        <v>7</v>
      </c>
      <c r="G276" s="55">
        <v>9</v>
      </c>
      <c r="H276" s="98"/>
      <c r="I276" s="6"/>
      <c r="J276" s="1"/>
      <c r="K276" s="1"/>
    </row>
    <row r="277" spans="1:11" ht="14.25" customHeight="1" x14ac:dyDescent="0.25">
      <c r="A277" s="51"/>
      <c r="B277" s="62"/>
      <c r="C277" s="51"/>
      <c r="D277" s="62" t="s">
        <v>186</v>
      </c>
      <c r="E277" s="184"/>
      <c r="F277" s="80">
        <v>0</v>
      </c>
      <c r="G277" s="44" t="s">
        <v>227</v>
      </c>
      <c r="H277" s="58" t="s">
        <v>8</v>
      </c>
      <c r="I277" s="1"/>
      <c r="J277" s="1" t="s">
        <v>146</v>
      </c>
      <c r="K277" s="1"/>
    </row>
    <row r="278" spans="1:11" ht="14.25" customHeight="1" x14ac:dyDescent="0.25">
      <c r="A278" s="28"/>
      <c r="B278" s="23"/>
      <c r="C278" s="65"/>
      <c r="D278" s="43" t="s">
        <v>228</v>
      </c>
      <c r="E278" s="185">
        <v>20000000</v>
      </c>
      <c r="F278" s="38" t="s">
        <v>229</v>
      </c>
      <c r="G278" s="39" t="s">
        <v>230</v>
      </c>
      <c r="H278" s="39" t="s">
        <v>8</v>
      </c>
      <c r="I278" s="1"/>
      <c r="J278" s="1" t="s">
        <v>146</v>
      </c>
      <c r="K278" s="1"/>
    </row>
    <row r="279" spans="1:11" ht="14.25" customHeight="1" x14ac:dyDescent="0.25">
      <c r="A279" s="28"/>
      <c r="B279" s="23"/>
      <c r="C279" s="65"/>
      <c r="D279" s="43" t="s">
        <v>329</v>
      </c>
      <c r="E279" s="119">
        <f>3*10000000</f>
        <v>30000000</v>
      </c>
      <c r="F279" s="38">
        <v>0</v>
      </c>
      <c r="G279" s="39" t="s">
        <v>231</v>
      </c>
      <c r="H279" s="39" t="s">
        <v>8</v>
      </c>
      <c r="I279" s="1"/>
      <c r="J279" s="1" t="s">
        <v>146</v>
      </c>
      <c r="K279" s="1"/>
    </row>
    <row r="280" spans="1:11" ht="14.25" customHeight="1" x14ac:dyDescent="0.25">
      <c r="A280" s="28"/>
      <c r="B280" s="23"/>
      <c r="C280" s="65"/>
      <c r="D280" s="36" t="s">
        <v>232</v>
      </c>
      <c r="E280" s="119">
        <f>(7.7%*37)*1500000</f>
        <v>4273500</v>
      </c>
      <c r="F280" s="38">
        <v>0</v>
      </c>
      <c r="G280" s="39" t="s">
        <v>230</v>
      </c>
      <c r="H280" s="39" t="s">
        <v>204</v>
      </c>
      <c r="I280" s="1"/>
      <c r="J280" s="1" t="s">
        <v>146</v>
      </c>
      <c r="K280" s="1"/>
    </row>
    <row r="281" spans="1:11" ht="14.25" customHeight="1" x14ac:dyDescent="0.25">
      <c r="A281" s="28"/>
      <c r="B281" s="23"/>
      <c r="C281" s="65"/>
      <c r="D281" s="36" t="s">
        <v>210</v>
      </c>
      <c r="E281" s="186"/>
      <c r="F281" s="38">
        <v>0</v>
      </c>
      <c r="G281" s="39">
        <v>0</v>
      </c>
      <c r="H281" s="73" t="s">
        <v>7</v>
      </c>
      <c r="I281" s="1"/>
      <c r="J281" s="1" t="s">
        <v>146</v>
      </c>
      <c r="K281" s="1"/>
    </row>
    <row r="282" spans="1:11" ht="14.25" customHeight="1" x14ac:dyDescent="0.25">
      <c r="A282" s="28"/>
      <c r="B282" s="23"/>
      <c r="C282" s="65"/>
      <c r="D282" s="36" t="s">
        <v>330</v>
      </c>
      <c r="E282" s="117">
        <f>100*10000</f>
        <v>1000000</v>
      </c>
      <c r="F282" s="38">
        <v>0</v>
      </c>
      <c r="G282" s="39">
        <v>0</v>
      </c>
      <c r="H282" s="73" t="s">
        <v>7</v>
      </c>
      <c r="I282" s="124" t="s">
        <v>235</v>
      </c>
      <c r="J282" s="1" t="s">
        <v>146</v>
      </c>
      <c r="K282" s="1"/>
    </row>
    <row r="283" spans="1:11" ht="14.25" customHeight="1" x14ac:dyDescent="0.25">
      <c r="A283" s="28"/>
      <c r="B283" s="23"/>
      <c r="C283" s="65"/>
      <c r="D283" s="68" t="s">
        <v>331</v>
      </c>
      <c r="E283" s="187">
        <f>12*500000</f>
        <v>6000000</v>
      </c>
      <c r="F283" s="38" t="s">
        <v>236</v>
      </c>
      <c r="G283" s="39" t="s">
        <v>236</v>
      </c>
      <c r="H283" s="39" t="s">
        <v>237</v>
      </c>
      <c r="I283" s="1"/>
      <c r="J283" s="1" t="s">
        <v>146</v>
      </c>
      <c r="K283" s="1"/>
    </row>
    <row r="284" spans="1:11" ht="14.25" customHeight="1" x14ac:dyDescent="0.25">
      <c r="A284" s="17">
        <v>6</v>
      </c>
      <c r="B284" s="18" t="s">
        <v>58</v>
      </c>
      <c r="C284" s="14"/>
      <c r="D284" s="18" t="s">
        <v>59</v>
      </c>
      <c r="E284" s="20">
        <v>687</v>
      </c>
      <c r="F284" s="231">
        <v>594</v>
      </c>
      <c r="G284" s="231">
        <v>620</v>
      </c>
      <c r="H284" s="137" t="s">
        <v>12</v>
      </c>
      <c r="I284" s="88" t="s">
        <v>239</v>
      </c>
      <c r="J284" s="1" t="s">
        <v>123</v>
      </c>
      <c r="K284" s="1"/>
    </row>
    <row r="285" spans="1:11" ht="14.25" customHeight="1" x14ac:dyDescent="0.25">
      <c r="A285" s="16"/>
      <c r="B285" s="23"/>
      <c r="C285" s="24"/>
      <c r="D285" s="61" t="s">
        <v>109</v>
      </c>
      <c r="E285" s="26"/>
      <c r="F285" s="26">
        <v>290</v>
      </c>
      <c r="G285" s="26">
        <v>306</v>
      </c>
      <c r="H285" s="93"/>
      <c r="I285" s="6"/>
      <c r="J285" s="1"/>
      <c r="K285" s="1"/>
    </row>
    <row r="286" spans="1:11" ht="14.25" customHeight="1" x14ac:dyDescent="0.25">
      <c r="A286" s="16"/>
      <c r="B286" s="23"/>
      <c r="C286" s="24"/>
      <c r="D286" s="61" t="s">
        <v>111</v>
      </c>
      <c r="E286" s="26"/>
      <c r="F286" s="26">
        <v>122</v>
      </c>
      <c r="G286" s="26">
        <v>94</v>
      </c>
      <c r="H286" s="93"/>
      <c r="I286" s="6"/>
      <c r="J286" s="1"/>
      <c r="K286" s="1"/>
    </row>
    <row r="287" spans="1:11" ht="14.25" customHeight="1" x14ac:dyDescent="0.25">
      <c r="A287" s="16"/>
      <c r="B287" s="23"/>
      <c r="C287" s="24"/>
      <c r="D287" s="61" t="s">
        <v>113</v>
      </c>
      <c r="E287" s="26"/>
      <c r="F287" s="26">
        <v>102</v>
      </c>
      <c r="G287" s="26">
        <v>120</v>
      </c>
      <c r="H287" s="93"/>
      <c r="I287" s="6"/>
      <c r="J287" s="1"/>
      <c r="K287" s="1"/>
    </row>
    <row r="288" spans="1:11" ht="14.25" customHeight="1" x14ac:dyDescent="0.25">
      <c r="A288" s="16"/>
      <c r="B288" s="23"/>
      <c r="C288" s="24"/>
      <c r="D288" s="69" t="s">
        <v>115</v>
      </c>
      <c r="E288" s="26"/>
      <c r="F288" s="26">
        <v>80</v>
      </c>
      <c r="G288" s="26">
        <v>100</v>
      </c>
      <c r="H288" s="93"/>
      <c r="I288" s="6"/>
      <c r="J288" s="1"/>
      <c r="K288" s="1"/>
    </row>
    <row r="289" spans="1:11" ht="14.25" customHeight="1" x14ac:dyDescent="0.25">
      <c r="A289" s="28"/>
      <c r="B289" s="23"/>
      <c r="C289" s="65"/>
      <c r="D289" s="43" t="s">
        <v>332</v>
      </c>
      <c r="E289" s="42">
        <v>0.05</v>
      </c>
      <c r="F289" s="38">
        <v>0</v>
      </c>
      <c r="G289" s="42">
        <v>0.35</v>
      </c>
      <c r="H289" s="75" t="s">
        <v>8</v>
      </c>
      <c r="I289" s="289" t="s">
        <v>241</v>
      </c>
      <c r="J289" s="1" t="s">
        <v>108</v>
      </c>
      <c r="K289" s="1"/>
    </row>
    <row r="290" spans="1:11" ht="14.25" customHeight="1" x14ac:dyDescent="0.25">
      <c r="A290" s="16"/>
      <c r="B290" s="23"/>
      <c r="C290" s="24"/>
      <c r="D290" s="61" t="s">
        <v>109</v>
      </c>
      <c r="E290" s="25">
        <v>0.05</v>
      </c>
      <c r="F290" s="26">
        <v>0</v>
      </c>
      <c r="G290" s="25">
        <v>0.23</v>
      </c>
      <c r="H290" s="93"/>
      <c r="I290" s="290"/>
      <c r="J290" s="1"/>
      <c r="K290" s="1"/>
    </row>
    <row r="291" spans="1:11" ht="14.25" customHeight="1" x14ac:dyDescent="0.25">
      <c r="A291" s="16"/>
      <c r="B291" s="23"/>
      <c r="C291" s="24"/>
      <c r="D291" s="61" t="s">
        <v>111</v>
      </c>
      <c r="E291" s="25">
        <v>0.05</v>
      </c>
      <c r="F291" s="26">
        <v>0</v>
      </c>
      <c r="G291" s="95">
        <v>0.375</v>
      </c>
      <c r="H291" s="93"/>
      <c r="I291" s="290"/>
      <c r="J291" s="1"/>
      <c r="K291" s="1"/>
    </row>
    <row r="292" spans="1:11" ht="14.25" customHeight="1" x14ac:dyDescent="0.25">
      <c r="A292" s="16"/>
      <c r="B292" s="23"/>
      <c r="C292" s="24"/>
      <c r="D292" s="61" t="s">
        <v>113</v>
      </c>
      <c r="E292" s="25">
        <v>0.05</v>
      </c>
      <c r="F292" s="26">
        <v>0</v>
      </c>
      <c r="G292" s="95">
        <v>0.375</v>
      </c>
      <c r="H292" s="93"/>
      <c r="I292" s="290"/>
      <c r="J292" s="1"/>
      <c r="K292" s="1"/>
    </row>
    <row r="293" spans="1:11" ht="14.25" customHeight="1" x14ac:dyDescent="0.25">
      <c r="A293" s="16"/>
      <c r="B293" s="23"/>
      <c r="C293" s="24"/>
      <c r="D293" s="69" t="s">
        <v>115</v>
      </c>
      <c r="E293" s="25">
        <v>0.05</v>
      </c>
      <c r="F293" s="26">
        <v>0</v>
      </c>
      <c r="G293" s="95">
        <v>0.42849999999999999</v>
      </c>
      <c r="H293" s="93"/>
      <c r="I293" s="290"/>
      <c r="J293" s="1"/>
      <c r="K293" s="1"/>
    </row>
    <row r="294" spans="1:11" ht="14.25" customHeight="1" x14ac:dyDescent="0.25">
      <c r="A294" s="28"/>
      <c r="B294" s="23"/>
      <c r="C294" s="65"/>
      <c r="D294" s="43" t="s">
        <v>333</v>
      </c>
      <c r="E294" s="42">
        <v>0.5</v>
      </c>
      <c r="F294" s="38">
        <v>0</v>
      </c>
      <c r="G294" s="38">
        <v>0</v>
      </c>
      <c r="H294" s="75" t="s">
        <v>8</v>
      </c>
      <c r="I294" s="289"/>
      <c r="J294" s="1" t="s">
        <v>108</v>
      </c>
      <c r="K294" s="1"/>
    </row>
    <row r="295" spans="1:11" ht="14.25" customHeight="1" x14ac:dyDescent="0.25">
      <c r="A295" s="16"/>
      <c r="B295" s="23"/>
      <c r="C295" s="24"/>
      <c r="D295" s="61" t="s">
        <v>109</v>
      </c>
      <c r="E295" s="25">
        <v>0.5</v>
      </c>
      <c r="F295" s="26">
        <v>0</v>
      </c>
      <c r="G295" s="26">
        <v>0</v>
      </c>
      <c r="H295" s="93"/>
      <c r="I295" s="290"/>
      <c r="J295" s="1"/>
      <c r="K295" s="1"/>
    </row>
    <row r="296" spans="1:11" ht="14.25" customHeight="1" x14ac:dyDescent="0.25">
      <c r="A296" s="16"/>
      <c r="B296" s="23"/>
      <c r="C296" s="24"/>
      <c r="D296" s="61" t="s">
        <v>111</v>
      </c>
      <c r="E296" s="25">
        <v>0.5</v>
      </c>
      <c r="F296" s="26">
        <v>0</v>
      </c>
      <c r="G296" s="26">
        <v>0</v>
      </c>
      <c r="H296" s="93"/>
      <c r="I296" s="290"/>
      <c r="J296" s="1"/>
      <c r="K296" s="1"/>
    </row>
    <row r="297" spans="1:11" ht="14.25" customHeight="1" x14ac:dyDescent="0.25">
      <c r="A297" s="16"/>
      <c r="B297" s="23"/>
      <c r="C297" s="24"/>
      <c r="D297" s="61" t="s">
        <v>113</v>
      </c>
      <c r="E297" s="25">
        <v>0.5</v>
      </c>
      <c r="F297" s="26">
        <v>0</v>
      </c>
      <c r="G297" s="26">
        <v>0</v>
      </c>
      <c r="H297" s="93"/>
      <c r="I297" s="290"/>
      <c r="J297" s="1"/>
      <c r="K297" s="1"/>
    </row>
    <row r="298" spans="1:11" ht="14.25" customHeight="1" x14ac:dyDescent="0.25">
      <c r="A298" s="16"/>
      <c r="B298" s="23"/>
      <c r="C298" s="30"/>
      <c r="D298" s="69" t="s">
        <v>115</v>
      </c>
      <c r="E298" s="31">
        <v>0.5</v>
      </c>
      <c r="F298" s="32">
        <v>0</v>
      </c>
      <c r="G298" s="32">
        <v>0</v>
      </c>
      <c r="H298" s="94"/>
      <c r="I298" s="290"/>
      <c r="J298" s="1"/>
      <c r="K298" s="1"/>
    </row>
    <row r="299" spans="1:11" ht="14.25" customHeight="1" x14ac:dyDescent="0.25">
      <c r="A299" s="28"/>
      <c r="B299" s="23"/>
      <c r="C299" s="65"/>
      <c r="D299" s="36" t="s">
        <v>242</v>
      </c>
      <c r="E299" s="66">
        <v>1</v>
      </c>
      <c r="F299" s="42">
        <v>1</v>
      </c>
      <c r="G299" s="66">
        <v>1</v>
      </c>
      <c r="H299" s="39" t="s">
        <v>8</v>
      </c>
      <c r="I299" s="6" t="s">
        <v>87</v>
      </c>
      <c r="J299" s="1" t="s">
        <v>108</v>
      </c>
      <c r="K299" s="1"/>
    </row>
    <row r="300" spans="1:11" ht="14.25" customHeight="1" x14ac:dyDescent="0.25">
      <c r="A300" s="16"/>
      <c r="B300" s="23"/>
      <c r="C300" s="24"/>
      <c r="D300" s="61" t="s">
        <v>109</v>
      </c>
      <c r="E300" s="25">
        <v>1</v>
      </c>
      <c r="F300" s="25">
        <v>1</v>
      </c>
      <c r="G300" s="25">
        <v>1</v>
      </c>
      <c r="H300" s="93"/>
      <c r="I300" s="1"/>
      <c r="J300" s="1"/>
      <c r="K300" s="1"/>
    </row>
    <row r="301" spans="1:11" ht="14.25" customHeight="1" x14ac:dyDescent="0.25">
      <c r="A301" s="16"/>
      <c r="B301" s="23"/>
      <c r="C301" s="24"/>
      <c r="D301" s="61" t="s">
        <v>111</v>
      </c>
      <c r="E301" s="25">
        <v>1</v>
      </c>
      <c r="F301" s="25">
        <v>1</v>
      </c>
      <c r="G301" s="25">
        <v>1</v>
      </c>
      <c r="H301" s="93"/>
      <c r="I301" s="1"/>
      <c r="J301" s="1"/>
      <c r="K301" s="1"/>
    </row>
    <row r="302" spans="1:11" ht="14.25" customHeight="1" x14ac:dyDescent="0.25">
      <c r="A302" s="16"/>
      <c r="B302" s="23"/>
      <c r="C302" s="24"/>
      <c r="D302" s="61" t="s">
        <v>113</v>
      </c>
      <c r="E302" s="25">
        <v>1</v>
      </c>
      <c r="F302" s="25">
        <v>1</v>
      </c>
      <c r="G302" s="25">
        <v>1</v>
      </c>
      <c r="H302" s="93"/>
      <c r="I302" s="1"/>
      <c r="J302" s="1"/>
      <c r="K302" s="1"/>
    </row>
    <row r="303" spans="1:11" ht="14.25" customHeight="1" x14ac:dyDescent="0.25">
      <c r="A303" s="16"/>
      <c r="B303" s="23"/>
      <c r="C303" s="30"/>
      <c r="D303" s="69" t="s">
        <v>115</v>
      </c>
      <c r="E303" s="31">
        <v>1</v>
      </c>
      <c r="F303" s="31">
        <v>1</v>
      </c>
      <c r="G303" s="25">
        <v>1</v>
      </c>
      <c r="H303" s="94"/>
      <c r="I303" s="1"/>
      <c r="J303" s="1"/>
      <c r="K303" s="1"/>
    </row>
    <row r="304" spans="1:11" ht="14.25" customHeight="1" x14ac:dyDescent="0.25">
      <c r="A304" s="28"/>
      <c r="B304" s="23"/>
      <c r="C304" s="65"/>
      <c r="D304" s="68" t="s">
        <v>81</v>
      </c>
      <c r="E304" s="42" t="s">
        <v>62</v>
      </c>
      <c r="F304" s="42">
        <v>0.05</v>
      </c>
      <c r="G304" s="42">
        <v>0.06</v>
      </c>
      <c r="H304" s="75" t="s">
        <v>8</v>
      </c>
      <c r="I304" s="289" t="s">
        <v>245</v>
      </c>
      <c r="J304" s="1" t="s">
        <v>123</v>
      </c>
      <c r="K304" s="1"/>
    </row>
    <row r="305" spans="1:11" ht="14.25" customHeight="1" x14ac:dyDescent="0.25">
      <c r="A305" s="16"/>
      <c r="B305" s="23"/>
      <c r="C305" s="24"/>
      <c r="D305" s="61" t="s">
        <v>109</v>
      </c>
      <c r="E305" s="25"/>
      <c r="F305" s="25">
        <v>0.05</v>
      </c>
      <c r="G305" s="25">
        <v>0.06</v>
      </c>
      <c r="H305" s="93"/>
      <c r="I305" s="290"/>
      <c r="J305" s="1"/>
      <c r="K305" s="1"/>
    </row>
    <row r="306" spans="1:11" ht="14.25" customHeight="1" x14ac:dyDescent="0.25">
      <c r="A306" s="16"/>
      <c r="B306" s="23"/>
      <c r="C306" s="24"/>
      <c r="D306" s="61" t="s">
        <v>111</v>
      </c>
      <c r="E306" s="25"/>
      <c r="F306" s="26">
        <v>0</v>
      </c>
      <c r="G306" s="26">
        <v>0</v>
      </c>
      <c r="H306" s="93"/>
      <c r="I306" s="290"/>
      <c r="J306" s="1"/>
      <c r="K306" s="1"/>
    </row>
    <row r="307" spans="1:11" ht="14.25" customHeight="1" x14ac:dyDescent="0.25">
      <c r="A307" s="16"/>
      <c r="B307" s="23"/>
      <c r="C307" s="24"/>
      <c r="D307" s="61" t="s">
        <v>113</v>
      </c>
      <c r="E307" s="25"/>
      <c r="F307" s="26">
        <v>0</v>
      </c>
      <c r="G307" s="26">
        <v>0</v>
      </c>
      <c r="H307" s="93"/>
      <c r="I307" s="290"/>
      <c r="J307" s="1"/>
      <c r="K307" s="1"/>
    </row>
    <row r="308" spans="1:11" ht="14.25" customHeight="1" x14ac:dyDescent="0.25">
      <c r="A308" s="16"/>
      <c r="B308" s="23"/>
      <c r="C308" s="30"/>
      <c r="D308" s="69" t="s">
        <v>115</v>
      </c>
      <c r="E308" s="31"/>
      <c r="F308" s="32">
        <v>0</v>
      </c>
      <c r="G308" s="26">
        <v>0</v>
      </c>
      <c r="H308" s="94"/>
      <c r="I308" s="290"/>
      <c r="J308" s="1"/>
      <c r="K308" s="1"/>
    </row>
    <row r="309" spans="1:11" ht="14.25" customHeight="1" x14ac:dyDescent="0.25">
      <c r="A309" s="16"/>
      <c r="B309" s="23"/>
      <c r="C309" s="24"/>
      <c r="D309" s="18" t="s">
        <v>315</v>
      </c>
      <c r="E309" s="188"/>
      <c r="F309" s="134"/>
      <c r="G309" s="168"/>
      <c r="H309" s="191" t="s">
        <v>12</v>
      </c>
      <c r="I309" s="5"/>
      <c r="J309" s="1" t="s">
        <v>123</v>
      </c>
      <c r="K309" s="1"/>
    </row>
    <row r="310" spans="1:11" ht="14.25" customHeight="1" x14ac:dyDescent="0.25">
      <c r="A310" s="16"/>
      <c r="B310" s="23"/>
      <c r="C310" s="189"/>
      <c r="D310" s="190" t="s">
        <v>63</v>
      </c>
      <c r="E310" s="150">
        <v>2</v>
      </c>
      <c r="F310" s="150">
        <v>0</v>
      </c>
      <c r="G310" s="150">
        <v>1</v>
      </c>
      <c r="H310" s="192" t="s">
        <v>12</v>
      </c>
      <c r="I310" s="5"/>
      <c r="J310" s="1" t="s">
        <v>108</v>
      </c>
      <c r="K310" s="1"/>
    </row>
    <row r="311" spans="1:11" ht="14.25" customHeight="1" x14ac:dyDescent="0.25">
      <c r="A311" s="16"/>
      <c r="B311" s="23"/>
      <c r="C311" s="65"/>
      <c r="D311" s="43" t="s">
        <v>83</v>
      </c>
      <c r="E311" s="42">
        <v>0.6</v>
      </c>
      <c r="F311" s="42">
        <v>0.7</v>
      </c>
      <c r="G311" s="79">
        <v>0.8</v>
      </c>
      <c r="H311" s="22" t="s">
        <v>7</v>
      </c>
      <c r="I311" s="6"/>
      <c r="J311" s="1" t="s">
        <v>123</v>
      </c>
      <c r="K311" s="1"/>
    </row>
    <row r="312" spans="1:11" ht="14.25" customHeight="1" x14ac:dyDescent="0.25">
      <c r="A312" s="28"/>
      <c r="B312" s="23"/>
      <c r="C312" s="16"/>
      <c r="D312" s="61" t="s">
        <v>109</v>
      </c>
      <c r="E312" s="125">
        <v>0.6</v>
      </c>
      <c r="F312" s="224">
        <v>0.7</v>
      </c>
      <c r="G312" s="25">
        <v>0.8</v>
      </c>
      <c r="H312" s="80"/>
      <c r="I312" s="3"/>
      <c r="J312" s="1"/>
      <c r="K312" s="1"/>
    </row>
    <row r="313" spans="1:11" ht="14.25" customHeight="1" x14ac:dyDescent="0.25">
      <c r="A313" s="28"/>
      <c r="B313" s="23"/>
      <c r="C313" s="16"/>
      <c r="D313" s="61" t="s">
        <v>111</v>
      </c>
      <c r="E313" s="125">
        <v>0</v>
      </c>
      <c r="F313" s="125">
        <v>0</v>
      </c>
      <c r="G313" s="125">
        <v>0</v>
      </c>
      <c r="H313" s="80"/>
      <c r="I313" s="3"/>
      <c r="J313" s="1"/>
      <c r="K313" s="1"/>
    </row>
    <row r="314" spans="1:11" ht="14.25" customHeight="1" x14ac:dyDescent="0.25">
      <c r="A314" s="28"/>
      <c r="B314" s="23"/>
      <c r="C314" s="16"/>
      <c r="D314" s="61" t="s">
        <v>113</v>
      </c>
      <c r="E314" s="125">
        <v>0</v>
      </c>
      <c r="F314" s="125">
        <v>0</v>
      </c>
      <c r="G314" s="125">
        <v>0</v>
      </c>
      <c r="H314" s="80"/>
      <c r="I314" s="3"/>
      <c r="J314" s="1"/>
      <c r="K314" s="1"/>
    </row>
    <row r="315" spans="1:11" ht="14.25" customHeight="1" x14ac:dyDescent="0.25">
      <c r="A315" s="28"/>
      <c r="B315" s="23"/>
      <c r="C315" s="108"/>
      <c r="D315" s="69" t="s">
        <v>115</v>
      </c>
      <c r="E315" s="125">
        <v>0</v>
      </c>
      <c r="F315" s="125">
        <v>0</v>
      </c>
      <c r="G315" s="125">
        <v>0</v>
      </c>
      <c r="H315" s="131"/>
      <c r="I315" s="3"/>
      <c r="J315" s="1"/>
      <c r="K315" s="1"/>
    </row>
    <row r="316" spans="1:11" ht="14.25" customHeight="1" x14ac:dyDescent="0.25">
      <c r="A316" s="51"/>
      <c r="B316" s="23"/>
      <c r="C316" s="74"/>
      <c r="D316" s="36" t="s">
        <v>30</v>
      </c>
      <c r="E316" s="195">
        <v>5</v>
      </c>
      <c r="F316" s="74">
        <v>1</v>
      </c>
      <c r="G316" s="47">
        <v>0</v>
      </c>
      <c r="H316" s="137" t="s">
        <v>8</v>
      </c>
      <c r="I316" s="1"/>
      <c r="J316" s="1" t="s">
        <v>123</v>
      </c>
      <c r="K316" s="1"/>
    </row>
    <row r="317" spans="1:11" ht="14.25" customHeight="1" x14ac:dyDescent="0.25">
      <c r="A317" s="28"/>
      <c r="B317" s="23"/>
      <c r="C317" s="16"/>
      <c r="D317" s="61" t="s">
        <v>109</v>
      </c>
      <c r="E317" s="27">
        <v>1</v>
      </c>
      <c r="F317" s="28">
        <v>1</v>
      </c>
      <c r="G317" s="26">
        <v>0</v>
      </c>
      <c r="H317" s="27"/>
      <c r="I317" s="3"/>
      <c r="J317" s="1"/>
      <c r="K317" s="1"/>
    </row>
    <row r="318" spans="1:11" ht="14.25" customHeight="1" x14ac:dyDescent="0.25">
      <c r="A318" s="28"/>
      <c r="B318" s="23"/>
      <c r="C318" s="16"/>
      <c r="D318" s="61" t="s">
        <v>111</v>
      </c>
      <c r="E318" s="27">
        <v>0</v>
      </c>
      <c r="F318" s="28">
        <v>0</v>
      </c>
      <c r="G318" s="26">
        <v>0</v>
      </c>
      <c r="H318" s="27"/>
      <c r="I318" s="3"/>
      <c r="J318" s="1"/>
      <c r="K318" s="1"/>
    </row>
    <row r="319" spans="1:11" ht="14.25" customHeight="1" x14ac:dyDescent="0.25">
      <c r="A319" s="28"/>
      <c r="B319" s="23"/>
      <c r="C319" s="16"/>
      <c r="D319" s="61" t="s">
        <v>113</v>
      </c>
      <c r="E319" s="27">
        <v>0</v>
      </c>
      <c r="F319" s="28">
        <v>0</v>
      </c>
      <c r="G319" s="26">
        <v>0</v>
      </c>
      <c r="H319" s="27"/>
      <c r="I319" s="3"/>
      <c r="J319" s="1"/>
      <c r="K319" s="1"/>
    </row>
    <row r="320" spans="1:11" ht="14.25" customHeight="1" x14ac:dyDescent="0.25">
      <c r="A320" s="28"/>
      <c r="B320" s="23"/>
      <c r="C320" s="108"/>
      <c r="D320" s="69" t="s">
        <v>115</v>
      </c>
      <c r="E320" s="27">
        <v>0</v>
      </c>
      <c r="F320" s="196">
        <v>0</v>
      </c>
      <c r="G320" s="55">
        <v>0</v>
      </c>
      <c r="H320" s="54"/>
      <c r="I320" s="3"/>
      <c r="J320" s="1"/>
      <c r="K320" s="1"/>
    </row>
    <row r="321" spans="1:11" ht="14.25" customHeight="1" x14ac:dyDescent="0.25">
      <c r="A321" s="28"/>
      <c r="B321" s="23"/>
      <c r="C321" s="29"/>
      <c r="D321" s="36" t="s">
        <v>257</v>
      </c>
      <c r="E321" s="39"/>
      <c r="F321" s="41">
        <v>10</v>
      </c>
      <c r="G321" s="80">
        <v>10</v>
      </c>
      <c r="H321" s="75" t="s">
        <v>8</v>
      </c>
      <c r="I321" s="6"/>
      <c r="J321" s="1" t="s">
        <v>123</v>
      </c>
      <c r="K321" s="1"/>
    </row>
    <row r="322" spans="1:11" ht="14.25" customHeight="1" x14ac:dyDescent="0.25">
      <c r="A322" s="28"/>
      <c r="B322" s="23"/>
      <c r="C322" s="29"/>
      <c r="D322" s="36" t="s">
        <v>259</v>
      </c>
      <c r="E322" s="39"/>
      <c r="F322" s="41">
        <v>0</v>
      </c>
      <c r="G322" s="38">
        <v>0</v>
      </c>
      <c r="H322" s="75" t="s">
        <v>8</v>
      </c>
      <c r="I322" s="6"/>
      <c r="J322" s="1" t="s">
        <v>123</v>
      </c>
      <c r="K322" s="1"/>
    </row>
    <row r="323" spans="1:11" ht="14.25" customHeight="1" x14ac:dyDescent="0.25">
      <c r="A323" s="28"/>
      <c r="B323" s="23"/>
      <c r="C323" s="29"/>
      <c r="D323" s="36" t="s">
        <v>31</v>
      </c>
      <c r="E323" s="39"/>
      <c r="F323" s="41">
        <v>0</v>
      </c>
      <c r="G323" s="38">
        <v>0</v>
      </c>
      <c r="H323" s="75" t="s">
        <v>7</v>
      </c>
      <c r="I323" s="6"/>
      <c r="J323" s="1" t="s">
        <v>123</v>
      </c>
      <c r="K323" s="1"/>
    </row>
    <row r="324" spans="1:11" ht="14.25" customHeight="1" x14ac:dyDescent="0.25">
      <c r="A324" s="28"/>
      <c r="B324" s="23"/>
      <c r="C324" s="29"/>
      <c r="D324" s="36" t="s">
        <v>334</v>
      </c>
      <c r="E324" s="39"/>
      <c r="F324" s="41">
        <v>0</v>
      </c>
      <c r="G324" s="38">
        <v>0</v>
      </c>
      <c r="H324" s="75" t="s">
        <v>7</v>
      </c>
      <c r="I324" s="6"/>
      <c r="J324" s="1" t="s">
        <v>123</v>
      </c>
      <c r="K324" s="1"/>
    </row>
    <row r="325" spans="1:11" ht="14.25" customHeight="1" x14ac:dyDescent="0.25">
      <c r="A325" s="28"/>
      <c r="B325" s="23"/>
      <c r="C325" s="29"/>
      <c r="D325" s="36" t="s">
        <v>261</v>
      </c>
      <c r="E325" s="39"/>
      <c r="F325" s="41" t="s">
        <v>262</v>
      </c>
      <c r="G325" s="38" t="s">
        <v>262</v>
      </c>
      <c r="H325" s="75" t="s">
        <v>7</v>
      </c>
      <c r="I325" s="6"/>
      <c r="J325" s="1" t="s">
        <v>123</v>
      </c>
      <c r="K325" s="1"/>
    </row>
    <row r="326" spans="1:11" ht="14.25" customHeight="1" x14ac:dyDescent="0.25">
      <c r="A326" s="28"/>
      <c r="B326" s="23"/>
      <c r="C326" s="29"/>
      <c r="D326" s="36" t="s">
        <v>316</v>
      </c>
      <c r="E326" s="39"/>
      <c r="F326" s="41">
        <v>0</v>
      </c>
      <c r="G326" s="38">
        <v>1</v>
      </c>
      <c r="H326" s="75" t="s">
        <v>7</v>
      </c>
      <c r="I326" s="6"/>
      <c r="J326" s="1" t="s">
        <v>123</v>
      </c>
      <c r="K326" s="1"/>
    </row>
    <row r="327" spans="1:11" ht="14.25" customHeight="1" x14ac:dyDescent="0.25">
      <c r="A327" s="28"/>
      <c r="B327" s="23"/>
      <c r="C327" s="29"/>
      <c r="D327" s="36" t="s">
        <v>263</v>
      </c>
      <c r="E327" s="39"/>
      <c r="F327" s="194">
        <v>0</v>
      </c>
      <c r="G327" s="38">
        <v>1</v>
      </c>
      <c r="H327" s="75" t="s">
        <v>7</v>
      </c>
      <c r="I327" s="6"/>
      <c r="J327" s="1" t="s">
        <v>123</v>
      </c>
      <c r="K327" s="1"/>
    </row>
    <row r="328" spans="1:11" ht="14.25" customHeight="1" x14ac:dyDescent="0.25">
      <c r="A328" s="28"/>
      <c r="B328" s="23"/>
      <c r="C328" s="29"/>
      <c r="D328" s="36" t="s">
        <v>264</v>
      </c>
      <c r="E328" s="39"/>
      <c r="F328" s="41">
        <v>0</v>
      </c>
      <c r="G328" s="38">
        <v>1</v>
      </c>
      <c r="H328" s="75" t="s">
        <v>7</v>
      </c>
      <c r="I328" s="6"/>
      <c r="J328" s="1" t="s">
        <v>123</v>
      </c>
      <c r="K328" s="1"/>
    </row>
    <row r="329" spans="1:11" ht="14.25" customHeight="1" x14ac:dyDescent="0.25">
      <c r="A329" s="28"/>
      <c r="B329" s="23"/>
      <c r="C329" s="29"/>
      <c r="D329" s="36" t="s">
        <v>265</v>
      </c>
      <c r="E329" s="39"/>
      <c r="F329" s="197"/>
      <c r="G329" s="38"/>
      <c r="H329" s="75" t="s">
        <v>7</v>
      </c>
      <c r="I329" s="6"/>
      <c r="J329" s="1" t="s">
        <v>123</v>
      </c>
      <c r="K329" s="1"/>
    </row>
    <row r="330" spans="1:11" ht="14.25" customHeight="1" x14ac:dyDescent="0.25">
      <c r="A330" s="28"/>
      <c r="B330" s="23"/>
      <c r="C330" s="29"/>
      <c r="D330" s="36" t="s">
        <v>335</v>
      </c>
      <c r="E330" s="39"/>
      <c r="F330" s="197"/>
      <c r="G330" s="38"/>
      <c r="H330" s="75" t="s">
        <v>7</v>
      </c>
      <c r="I330" s="6"/>
      <c r="J330" s="1" t="s">
        <v>123</v>
      </c>
      <c r="K330" s="1"/>
    </row>
    <row r="331" spans="1:11" ht="14.25" customHeight="1" x14ac:dyDescent="0.25">
      <c r="A331" s="28"/>
      <c r="B331" s="23"/>
      <c r="C331" s="29"/>
      <c r="D331" s="36" t="s">
        <v>336</v>
      </c>
      <c r="E331" s="39"/>
      <c r="F331" s="197"/>
      <c r="G331" s="38"/>
      <c r="H331" s="75" t="s">
        <v>7</v>
      </c>
      <c r="I331" s="6"/>
      <c r="J331" s="1" t="s">
        <v>123</v>
      </c>
      <c r="K331" s="1"/>
    </row>
    <row r="332" spans="1:11" ht="14.25" customHeight="1" x14ac:dyDescent="0.25">
      <c r="A332" s="28"/>
      <c r="B332" s="23"/>
      <c r="C332" s="29"/>
      <c r="D332" s="36" t="s">
        <v>266</v>
      </c>
      <c r="E332" s="39"/>
      <c r="F332" s="197"/>
      <c r="G332" s="38"/>
      <c r="H332" s="75" t="s">
        <v>7</v>
      </c>
      <c r="I332" s="6"/>
      <c r="J332" s="1" t="s">
        <v>123</v>
      </c>
      <c r="K332" s="1"/>
    </row>
    <row r="333" spans="1:11" ht="14.25" customHeight="1" x14ac:dyDescent="0.25">
      <c r="A333" s="28"/>
      <c r="B333" s="23"/>
      <c r="C333" s="29"/>
      <c r="D333" s="36" t="s">
        <v>267</v>
      </c>
      <c r="E333" s="39"/>
      <c r="F333" s="197"/>
      <c r="G333" s="38"/>
      <c r="H333" s="75" t="s">
        <v>7</v>
      </c>
      <c r="I333" s="6"/>
      <c r="J333" s="1" t="s">
        <v>123</v>
      </c>
      <c r="K333" s="1"/>
    </row>
    <row r="334" spans="1:11" ht="14.25" customHeight="1" x14ac:dyDescent="0.25">
      <c r="A334" s="28"/>
      <c r="B334" s="23"/>
      <c r="C334" s="29"/>
      <c r="D334" s="36" t="s">
        <v>268</v>
      </c>
      <c r="E334" s="39"/>
      <c r="F334" s="197"/>
      <c r="G334" s="38"/>
      <c r="H334" s="75" t="s">
        <v>7</v>
      </c>
      <c r="I334" s="6"/>
      <c r="J334" s="1" t="s">
        <v>123</v>
      </c>
      <c r="K334" s="1"/>
    </row>
    <row r="335" spans="1:11" ht="14.25" customHeight="1" x14ac:dyDescent="0.25">
      <c r="A335" s="28"/>
      <c r="B335" s="23"/>
      <c r="C335" s="29"/>
      <c r="D335" s="36" t="s">
        <v>269</v>
      </c>
      <c r="E335" s="39"/>
      <c r="F335" s="41">
        <v>0</v>
      </c>
      <c r="G335" s="38">
        <v>4</v>
      </c>
      <c r="H335" s="75" t="s">
        <v>7</v>
      </c>
      <c r="I335" s="6"/>
      <c r="J335" s="1" t="s">
        <v>123</v>
      </c>
      <c r="K335" s="1"/>
    </row>
    <row r="336" spans="1:11" ht="14.25" customHeight="1" x14ac:dyDescent="0.25">
      <c r="A336" s="28"/>
      <c r="B336" s="23"/>
      <c r="C336" s="29"/>
      <c r="D336" s="36" t="s">
        <v>85</v>
      </c>
      <c r="E336" s="39"/>
      <c r="F336" s="41">
        <v>0</v>
      </c>
      <c r="G336" s="38">
        <v>4</v>
      </c>
      <c r="H336" s="75" t="s">
        <v>7</v>
      </c>
      <c r="I336" s="6"/>
      <c r="J336" s="1" t="s">
        <v>123</v>
      </c>
      <c r="K336" s="1"/>
    </row>
    <row r="337" spans="1:11" ht="14.25" customHeight="1" x14ac:dyDescent="0.25">
      <c r="A337" s="28"/>
      <c r="B337" s="23"/>
      <c r="C337" s="29"/>
      <c r="D337" s="36" t="s">
        <v>270</v>
      </c>
      <c r="E337" s="39"/>
      <c r="F337" s="41">
        <v>0</v>
      </c>
      <c r="G337" s="38">
        <v>0</v>
      </c>
      <c r="H337" s="75" t="s">
        <v>7</v>
      </c>
      <c r="I337" s="6"/>
      <c r="J337" s="1" t="s">
        <v>123</v>
      </c>
      <c r="K337" s="1"/>
    </row>
    <row r="338" spans="1:11" ht="14.25" customHeight="1" x14ac:dyDescent="0.25">
      <c r="A338" s="28"/>
      <c r="B338" s="23"/>
      <c r="C338" s="29"/>
      <c r="D338" s="36" t="s">
        <v>32</v>
      </c>
      <c r="E338" s="39"/>
      <c r="F338" s="41">
        <v>0</v>
      </c>
      <c r="G338" s="38">
        <v>0</v>
      </c>
      <c r="H338" s="75" t="s">
        <v>7</v>
      </c>
      <c r="I338" s="6"/>
      <c r="J338" s="1" t="s">
        <v>123</v>
      </c>
      <c r="K338" s="1"/>
    </row>
    <row r="339" spans="1:11" ht="14.25" customHeight="1" x14ac:dyDescent="0.25">
      <c r="A339" s="28"/>
      <c r="B339" s="23"/>
      <c r="C339" s="65"/>
      <c r="D339" s="43" t="s">
        <v>271</v>
      </c>
      <c r="E339" s="127">
        <v>5.0000000000000001E-4</v>
      </c>
      <c r="F339" s="26">
        <v>0</v>
      </c>
      <c r="G339" s="38">
        <v>0</v>
      </c>
      <c r="H339" s="75" t="s">
        <v>7</v>
      </c>
      <c r="I339" s="289" t="s">
        <v>272</v>
      </c>
      <c r="J339" s="1" t="s">
        <v>123</v>
      </c>
      <c r="K339" s="1"/>
    </row>
    <row r="340" spans="1:11" ht="14.25" customHeight="1" x14ac:dyDescent="0.25">
      <c r="A340" s="28"/>
      <c r="B340" s="23"/>
      <c r="C340" s="16"/>
      <c r="D340" s="61" t="s">
        <v>109</v>
      </c>
      <c r="E340" s="27"/>
      <c r="F340" s="193"/>
      <c r="G340" s="26"/>
      <c r="H340" s="106"/>
      <c r="I340" s="290"/>
      <c r="J340" s="1"/>
      <c r="K340" s="1"/>
    </row>
    <row r="341" spans="1:11" ht="14.25" customHeight="1" x14ac:dyDescent="0.25">
      <c r="A341" s="28"/>
      <c r="B341" s="23"/>
      <c r="C341" s="16"/>
      <c r="D341" s="61" t="s">
        <v>111</v>
      </c>
      <c r="E341" s="27"/>
      <c r="F341" s="193"/>
      <c r="G341" s="26"/>
      <c r="H341" s="106"/>
      <c r="I341" s="290"/>
      <c r="J341" s="1"/>
      <c r="K341" s="1"/>
    </row>
    <row r="342" spans="1:11" ht="14.25" customHeight="1" x14ac:dyDescent="0.25">
      <c r="A342" s="28"/>
      <c r="B342" s="23"/>
      <c r="C342" s="16"/>
      <c r="D342" s="61" t="s">
        <v>113</v>
      </c>
      <c r="E342" s="27"/>
      <c r="F342" s="193"/>
      <c r="G342" s="26"/>
      <c r="H342" s="106"/>
      <c r="I342" s="290"/>
      <c r="J342" s="1"/>
      <c r="K342" s="1"/>
    </row>
    <row r="343" spans="1:11" ht="14.25" customHeight="1" x14ac:dyDescent="0.25">
      <c r="A343" s="28"/>
      <c r="B343" s="23"/>
      <c r="C343" s="108"/>
      <c r="D343" s="69" t="s">
        <v>115</v>
      </c>
      <c r="E343" s="27"/>
      <c r="F343" s="194"/>
      <c r="G343" s="26"/>
      <c r="H343" s="153"/>
      <c r="I343" s="290"/>
      <c r="J343" s="1"/>
      <c r="K343" s="1"/>
    </row>
    <row r="344" spans="1:11" ht="14.25" customHeight="1" x14ac:dyDescent="0.25">
      <c r="A344" s="28"/>
      <c r="B344" s="23"/>
      <c r="C344" s="16"/>
      <c r="D344" s="36" t="s">
        <v>273</v>
      </c>
      <c r="E344" s="87">
        <v>1E-3</v>
      </c>
      <c r="F344" s="193"/>
      <c r="G344" s="38"/>
      <c r="H344" s="75" t="s">
        <v>7</v>
      </c>
      <c r="I344" s="289" t="s">
        <v>274</v>
      </c>
      <c r="J344" s="1" t="s">
        <v>123</v>
      </c>
      <c r="K344" s="1"/>
    </row>
    <row r="345" spans="1:11" ht="14.25" customHeight="1" x14ac:dyDescent="0.25">
      <c r="A345" s="28"/>
      <c r="B345" s="23"/>
      <c r="C345" s="16"/>
      <c r="D345" s="61" t="s">
        <v>109</v>
      </c>
      <c r="E345" s="27"/>
      <c r="F345" s="193">
        <v>1</v>
      </c>
      <c r="G345" s="26">
        <v>1</v>
      </c>
      <c r="H345" s="106"/>
      <c r="I345" s="290"/>
      <c r="J345" s="1"/>
      <c r="K345" s="1"/>
    </row>
    <row r="346" spans="1:11" ht="14.25" customHeight="1" x14ac:dyDescent="0.25">
      <c r="A346" s="28"/>
      <c r="B346" s="23"/>
      <c r="C346" s="16"/>
      <c r="D346" s="61" t="s">
        <v>111</v>
      </c>
      <c r="E346" s="27"/>
      <c r="F346" s="193">
        <v>0</v>
      </c>
      <c r="G346" s="26">
        <v>1</v>
      </c>
      <c r="H346" s="106"/>
      <c r="I346" s="290"/>
      <c r="J346" s="1"/>
      <c r="K346" s="1"/>
    </row>
    <row r="347" spans="1:11" ht="14.25" customHeight="1" x14ac:dyDescent="0.25">
      <c r="A347" s="28"/>
      <c r="B347" s="23"/>
      <c r="C347" s="16"/>
      <c r="D347" s="61" t="s">
        <v>113</v>
      </c>
      <c r="E347" s="27"/>
      <c r="F347" s="193">
        <v>1</v>
      </c>
      <c r="G347" s="26">
        <v>1</v>
      </c>
      <c r="H347" s="106"/>
      <c r="I347" s="290"/>
      <c r="J347" s="1"/>
      <c r="K347" s="1"/>
    </row>
    <row r="348" spans="1:11" ht="14.25" customHeight="1" x14ac:dyDescent="0.25">
      <c r="A348" s="28"/>
      <c r="B348" s="23"/>
      <c r="C348" s="108"/>
      <c r="D348" s="69" t="s">
        <v>115</v>
      </c>
      <c r="E348" s="27"/>
      <c r="F348" s="194">
        <v>1</v>
      </c>
      <c r="G348" s="26">
        <v>1</v>
      </c>
      <c r="H348" s="153"/>
      <c r="I348" s="290"/>
      <c r="J348" s="1"/>
      <c r="K348" s="1"/>
    </row>
    <row r="349" spans="1:11" ht="14.25" customHeight="1" x14ac:dyDescent="0.25">
      <c r="A349" s="28"/>
      <c r="B349" s="23"/>
      <c r="C349" s="16"/>
      <c r="D349" s="36" t="s">
        <v>275</v>
      </c>
      <c r="E349" s="66">
        <v>0.05</v>
      </c>
      <c r="F349" s="193"/>
      <c r="G349" s="38"/>
      <c r="H349" s="75" t="s">
        <v>7</v>
      </c>
      <c r="I349" s="289" t="s">
        <v>317</v>
      </c>
      <c r="J349" s="1" t="s">
        <v>123</v>
      </c>
      <c r="K349" s="1"/>
    </row>
    <row r="350" spans="1:11" ht="14.25" customHeight="1" x14ac:dyDescent="0.25">
      <c r="A350" s="28"/>
      <c r="B350" s="23"/>
      <c r="C350" s="16"/>
      <c r="D350" s="61" t="s">
        <v>109</v>
      </c>
      <c r="E350" s="27"/>
      <c r="F350" s="193">
        <v>0</v>
      </c>
      <c r="G350" s="26">
        <v>1</v>
      </c>
      <c r="H350" s="106"/>
      <c r="I350" s="290"/>
      <c r="J350" s="1"/>
      <c r="K350" s="1"/>
    </row>
    <row r="351" spans="1:11" ht="14.25" customHeight="1" x14ac:dyDescent="0.25">
      <c r="A351" s="28"/>
      <c r="B351" s="23"/>
      <c r="C351" s="16"/>
      <c r="D351" s="61" t="s">
        <v>111</v>
      </c>
      <c r="E351" s="27"/>
      <c r="F351" s="193">
        <v>0</v>
      </c>
      <c r="G351" s="26">
        <v>1</v>
      </c>
      <c r="H351" s="106"/>
      <c r="I351" s="290"/>
      <c r="J351" s="1"/>
      <c r="K351" s="1"/>
    </row>
    <row r="352" spans="1:11" ht="14.25" customHeight="1" x14ac:dyDescent="0.25">
      <c r="A352" s="28"/>
      <c r="B352" s="23"/>
      <c r="C352" s="16"/>
      <c r="D352" s="61" t="s">
        <v>113</v>
      </c>
      <c r="E352" s="27"/>
      <c r="F352" s="193">
        <v>1</v>
      </c>
      <c r="G352" s="26">
        <v>1</v>
      </c>
      <c r="H352" s="106"/>
      <c r="I352" s="290"/>
      <c r="J352" s="1"/>
      <c r="K352" s="1"/>
    </row>
    <row r="353" spans="1:11" ht="14.25" customHeight="1" x14ac:dyDescent="0.25">
      <c r="A353" s="28"/>
      <c r="B353" s="23"/>
      <c r="C353" s="108"/>
      <c r="D353" s="69" t="s">
        <v>115</v>
      </c>
      <c r="E353" s="27"/>
      <c r="F353" s="194">
        <v>0</v>
      </c>
      <c r="G353" s="26">
        <v>1</v>
      </c>
      <c r="H353" s="153"/>
      <c r="I353" s="290"/>
      <c r="J353" s="1"/>
      <c r="K353" s="1"/>
    </row>
    <row r="354" spans="1:11" ht="14.25" customHeight="1" x14ac:dyDescent="0.25">
      <c r="A354" s="28"/>
      <c r="B354" s="23"/>
      <c r="C354" s="16"/>
      <c r="D354" s="43" t="s">
        <v>276</v>
      </c>
      <c r="E354" s="87">
        <v>1E-3</v>
      </c>
      <c r="F354" s="26">
        <v>0</v>
      </c>
      <c r="G354" s="38">
        <v>0</v>
      </c>
      <c r="H354" s="75" t="s">
        <v>7</v>
      </c>
      <c r="I354" s="289" t="s">
        <v>318</v>
      </c>
      <c r="J354" s="1" t="s">
        <v>123</v>
      </c>
      <c r="K354" s="1"/>
    </row>
    <row r="355" spans="1:11" ht="14.25" customHeight="1" x14ac:dyDescent="0.25">
      <c r="A355" s="28"/>
      <c r="B355" s="23"/>
      <c r="C355" s="16"/>
      <c r="D355" s="61" t="s">
        <v>109</v>
      </c>
      <c r="E355" s="27"/>
      <c r="F355" s="193">
        <v>0</v>
      </c>
      <c r="G355" s="26">
        <v>0</v>
      </c>
      <c r="H355" s="106"/>
      <c r="I355" s="290"/>
      <c r="J355" s="1"/>
      <c r="K355" s="1"/>
    </row>
    <row r="356" spans="1:11" ht="14.25" customHeight="1" x14ac:dyDescent="0.25">
      <c r="A356" s="28"/>
      <c r="B356" s="23"/>
      <c r="C356" s="16"/>
      <c r="D356" s="61" t="s">
        <v>111</v>
      </c>
      <c r="E356" s="27"/>
      <c r="F356" s="193">
        <v>0</v>
      </c>
      <c r="G356" s="26">
        <v>0</v>
      </c>
      <c r="H356" s="106"/>
      <c r="I356" s="290"/>
      <c r="J356" s="1"/>
      <c r="K356" s="1"/>
    </row>
    <row r="357" spans="1:11" ht="14.25" customHeight="1" x14ac:dyDescent="0.25">
      <c r="A357" s="28"/>
      <c r="B357" s="23"/>
      <c r="C357" s="16"/>
      <c r="D357" s="61" t="s">
        <v>113</v>
      </c>
      <c r="E357" s="27"/>
      <c r="F357" s="193">
        <v>0</v>
      </c>
      <c r="G357" s="26">
        <v>0</v>
      </c>
      <c r="H357" s="106"/>
      <c r="I357" s="290"/>
      <c r="J357" s="1"/>
      <c r="K357" s="1"/>
    </row>
    <row r="358" spans="1:11" ht="14.25" customHeight="1" x14ac:dyDescent="0.25">
      <c r="A358" s="28"/>
      <c r="B358" s="23"/>
      <c r="C358" s="108"/>
      <c r="D358" s="69" t="s">
        <v>115</v>
      </c>
      <c r="E358" s="27"/>
      <c r="F358" s="194">
        <v>0</v>
      </c>
      <c r="G358" s="26">
        <v>0</v>
      </c>
      <c r="H358" s="153"/>
      <c r="I358" s="290"/>
      <c r="J358" s="1"/>
      <c r="K358" s="1"/>
    </row>
    <row r="359" spans="1:11" ht="14.25" customHeight="1" x14ac:dyDescent="0.25">
      <c r="A359" s="28"/>
      <c r="B359" s="23"/>
      <c r="C359" s="16"/>
      <c r="D359" s="36" t="s">
        <v>277</v>
      </c>
      <c r="E359" s="66">
        <v>0.02</v>
      </c>
      <c r="F359" s="26">
        <v>0</v>
      </c>
      <c r="G359" s="38">
        <v>1</v>
      </c>
      <c r="H359" s="75" t="s">
        <v>7</v>
      </c>
      <c r="I359" s="289" t="s">
        <v>319</v>
      </c>
      <c r="J359" s="1" t="s">
        <v>123</v>
      </c>
      <c r="K359" s="1"/>
    </row>
    <row r="360" spans="1:11" ht="14.25" customHeight="1" x14ac:dyDescent="0.25">
      <c r="A360" s="28"/>
      <c r="B360" s="23"/>
      <c r="C360" s="16"/>
      <c r="D360" s="61" t="s">
        <v>109</v>
      </c>
      <c r="E360" s="27"/>
      <c r="F360" s="193">
        <v>0</v>
      </c>
      <c r="G360" s="26">
        <v>1</v>
      </c>
      <c r="H360" s="106"/>
      <c r="I360" s="290"/>
      <c r="J360" s="1"/>
      <c r="K360" s="1"/>
    </row>
    <row r="361" spans="1:11" ht="14.25" customHeight="1" x14ac:dyDescent="0.25">
      <c r="A361" s="28"/>
      <c r="B361" s="23"/>
      <c r="C361" s="16"/>
      <c r="D361" s="61" t="s">
        <v>111</v>
      </c>
      <c r="E361" s="27"/>
      <c r="F361" s="193">
        <v>0</v>
      </c>
      <c r="G361" s="26">
        <v>0</v>
      </c>
      <c r="H361" s="106"/>
      <c r="I361" s="290"/>
      <c r="J361" s="1"/>
      <c r="K361" s="1"/>
    </row>
    <row r="362" spans="1:11" ht="14.25" customHeight="1" x14ac:dyDescent="0.25">
      <c r="A362" s="28"/>
      <c r="B362" s="23"/>
      <c r="C362" s="16"/>
      <c r="D362" s="61" t="s">
        <v>113</v>
      </c>
      <c r="E362" s="27"/>
      <c r="F362" s="193">
        <v>0</v>
      </c>
      <c r="G362" s="26">
        <v>0</v>
      </c>
      <c r="H362" s="106"/>
      <c r="I362" s="290"/>
      <c r="J362" s="1"/>
      <c r="K362" s="1"/>
    </row>
    <row r="363" spans="1:11" ht="14.25" customHeight="1" x14ac:dyDescent="0.25">
      <c r="A363" s="28"/>
      <c r="B363" s="23"/>
      <c r="C363" s="108"/>
      <c r="D363" s="69" t="s">
        <v>115</v>
      </c>
      <c r="E363" s="27"/>
      <c r="F363" s="194">
        <v>0</v>
      </c>
      <c r="G363" s="26">
        <v>0</v>
      </c>
      <c r="H363" s="153"/>
      <c r="I363" s="290"/>
      <c r="J363" s="1"/>
      <c r="K363" s="1"/>
    </row>
    <row r="364" spans="1:11" ht="14.25" customHeight="1" x14ac:dyDescent="0.25">
      <c r="A364" s="28"/>
      <c r="B364" s="23"/>
      <c r="C364" s="16"/>
      <c r="D364" s="36" t="s">
        <v>278</v>
      </c>
      <c r="E364" s="39"/>
      <c r="F364" s="26">
        <v>7</v>
      </c>
      <c r="G364" s="38">
        <v>8</v>
      </c>
      <c r="H364" s="75" t="s">
        <v>7</v>
      </c>
      <c r="I364" s="289" t="s">
        <v>320</v>
      </c>
      <c r="J364" s="1" t="s">
        <v>123</v>
      </c>
      <c r="K364" s="1"/>
    </row>
    <row r="365" spans="1:11" ht="14.25" customHeight="1" x14ac:dyDescent="0.25">
      <c r="A365" s="28"/>
      <c r="B365" s="23"/>
      <c r="C365" s="16"/>
      <c r="D365" s="61" t="s">
        <v>109</v>
      </c>
      <c r="E365" s="27"/>
      <c r="F365" s="193">
        <v>3</v>
      </c>
      <c r="G365" s="26">
        <v>3</v>
      </c>
      <c r="H365" s="106"/>
      <c r="I365" s="290"/>
      <c r="J365" s="1"/>
      <c r="K365" s="1"/>
    </row>
    <row r="366" spans="1:11" ht="14.25" customHeight="1" x14ac:dyDescent="0.25">
      <c r="A366" s="28"/>
      <c r="B366" s="23"/>
      <c r="C366" s="16"/>
      <c r="D366" s="61" t="s">
        <v>111</v>
      </c>
      <c r="E366" s="27"/>
      <c r="F366" s="193">
        <v>2</v>
      </c>
      <c r="G366" s="26">
        <v>2</v>
      </c>
      <c r="H366" s="106"/>
      <c r="I366" s="290"/>
      <c r="J366" s="1"/>
      <c r="K366" s="1"/>
    </row>
    <row r="367" spans="1:11" ht="14.25" customHeight="1" x14ac:dyDescent="0.25">
      <c r="A367" s="28"/>
      <c r="B367" s="23"/>
      <c r="C367" s="16"/>
      <c r="D367" s="61" t="s">
        <v>113</v>
      </c>
      <c r="E367" s="27"/>
      <c r="F367" s="193">
        <v>0</v>
      </c>
      <c r="G367" s="26">
        <v>1</v>
      </c>
      <c r="H367" s="106"/>
      <c r="I367" s="290"/>
      <c r="J367" s="1"/>
      <c r="K367" s="1"/>
    </row>
    <row r="368" spans="1:11" ht="14.25" customHeight="1" x14ac:dyDescent="0.25">
      <c r="A368" s="28"/>
      <c r="B368" s="23"/>
      <c r="C368" s="49"/>
      <c r="D368" s="69" t="s">
        <v>115</v>
      </c>
      <c r="E368" s="54"/>
      <c r="F368" s="194">
        <v>2</v>
      </c>
      <c r="G368" s="26">
        <v>2</v>
      </c>
      <c r="H368" s="204"/>
      <c r="I368" s="290"/>
      <c r="J368" s="1"/>
      <c r="K368" s="1"/>
    </row>
    <row r="369" spans="1:11" ht="14.25" customHeight="1" x14ac:dyDescent="0.25">
      <c r="A369" s="28"/>
      <c r="B369" s="45"/>
      <c r="C369" s="14"/>
      <c r="D369" s="199" t="s">
        <v>279</v>
      </c>
      <c r="E369" s="205"/>
      <c r="F369" s="134">
        <v>0</v>
      </c>
      <c r="G369" s="134">
        <v>0</v>
      </c>
      <c r="H369" s="75" t="s">
        <v>7</v>
      </c>
      <c r="I369" s="6" t="s">
        <v>280</v>
      </c>
      <c r="J369" s="1" t="s">
        <v>108</v>
      </c>
      <c r="K369" s="1"/>
    </row>
    <row r="370" spans="1:11" ht="14.25" customHeight="1" x14ac:dyDescent="0.25">
      <c r="A370" s="28"/>
      <c r="B370" s="45"/>
      <c r="C370" s="200"/>
      <c r="D370" s="201" t="s">
        <v>281</v>
      </c>
      <c r="E370" s="205"/>
      <c r="F370" s="134">
        <v>0</v>
      </c>
      <c r="G370" s="134">
        <v>0</v>
      </c>
      <c r="H370" s="75" t="s">
        <v>7</v>
      </c>
      <c r="I370" s="6" t="s">
        <v>280</v>
      </c>
      <c r="J370" s="1" t="s">
        <v>108</v>
      </c>
      <c r="K370" s="1"/>
    </row>
    <row r="371" spans="1:11" ht="14.25" customHeight="1" x14ac:dyDescent="0.25">
      <c r="A371" s="17">
        <v>7</v>
      </c>
      <c r="B371" s="18" t="s">
        <v>64</v>
      </c>
      <c r="C371" s="206"/>
      <c r="D371" s="109" t="s">
        <v>72</v>
      </c>
      <c r="E371" s="110" t="s">
        <v>21</v>
      </c>
      <c r="F371" s="110" t="s">
        <v>282</v>
      </c>
      <c r="G371" s="110" t="s">
        <v>282</v>
      </c>
      <c r="H371" s="153" t="s">
        <v>12</v>
      </c>
      <c r="I371" s="6"/>
      <c r="J371" s="1" t="s">
        <v>108</v>
      </c>
      <c r="K371" s="1"/>
    </row>
    <row r="372" spans="1:11" ht="14.25" customHeight="1" x14ac:dyDescent="0.25">
      <c r="A372" s="51"/>
      <c r="B372" s="62"/>
      <c r="C372" s="207"/>
      <c r="D372" s="72" t="s">
        <v>93</v>
      </c>
      <c r="E372" s="57" t="s">
        <v>21</v>
      </c>
      <c r="F372" s="57" t="s">
        <v>282</v>
      </c>
      <c r="G372" s="57" t="s">
        <v>282</v>
      </c>
      <c r="H372" s="153" t="s">
        <v>12</v>
      </c>
      <c r="I372" s="6"/>
      <c r="J372" s="1" t="s">
        <v>108</v>
      </c>
      <c r="K372" s="1"/>
    </row>
    <row r="373" spans="1:11" ht="14.25" customHeight="1" x14ac:dyDescent="0.25">
      <c r="A373" s="51"/>
      <c r="B373" s="62"/>
      <c r="C373" s="207"/>
      <c r="D373" s="72" t="s">
        <v>70</v>
      </c>
      <c r="E373" s="57" t="s">
        <v>283</v>
      </c>
      <c r="F373" s="57">
        <v>0</v>
      </c>
      <c r="G373" s="57">
        <v>0</v>
      </c>
      <c r="H373" s="153" t="s">
        <v>8</v>
      </c>
      <c r="I373" s="6"/>
      <c r="J373" s="1" t="s">
        <v>123</v>
      </c>
      <c r="K373" s="1"/>
    </row>
    <row r="374" spans="1:11" ht="14.25" customHeight="1" x14ac:dyDescent="0.25">
      <c r="A374" s="16"/>
      <c r="B374" s="23"/>
      <c r="C374" s="207"/>
      <c r="D374" s="72" t="s">
        <v>73</v>
      </c>
      <c r="E374" s="57" t="s">
        <v>21</v>
      </c>
      <c r="F374" s="57" t="s">
        <v>282</v>
      </c>
      <c r="G374" s="57" t="s">
        <v>282</v>
      </c>
      <c r="H374" s="153" t="s">
        <v>12</v>
      </c>
      <c r="I374" s="6"/>
      <c r="J374" s="1" t="s">
        <v>146</v>
      </c>
      <c r="K374" s="1"/>
    </row>
    <row r="375" spans="1:11" ht="14.25" customHeight="1" x14ac:dyDescent="0.25">
      <c r="A375" s="16"/>
      <c r="B375" s="23"/>
      <c r="C375" s="207"/>
      <c r="D375" s="72" t="s">
        <v>76</v>
      </c>
      <c r="E375" s="57" t="s">
        <v>21</v>
      </c>
      <c r="F375" s="57" t="s">
        <v>282</v>
      </c>
      <c r="G375" s="57" t="s">
        <v>282</v>
      </c>
      <c r="H375" s="153" t="s">
        <v>12</v>
      </c>
      <c r="I375" s="6"/>
      <c r="J375" s="1" t="s">
        <v>108</v>
      </c>
      <c r="K375" s="1"/>
    </row>
    <row r="376" spans="1:11" ht="14.25" customHeight="1" x14ac:dyDescent="0.25">
      <c r="A376" s="16"/>
      <c r="B376" s="23"/>
      <c r="C376" s="207"/>
      <c r="D376" s="72" t="s">
        <v>77</v>
      </c>
      <c r="E376" s="57" t="s">
        <v>21</v>
      </c>
      <c r="F376" s="57" t="s">
        <v>282</v>
      </c>
      <c r="G376" s="57" t="s">
        <v>282</v>
      </c>
      <c r="H376" s="153" t="s">
        <v>12</v>
      </c>
      <c r="I376" s="6"/>
      <c r="J376" s="1" t="s">
        <v>108</v>
      </c>
      <c r="K376" s="1"/>
    </row>
    <row r="377" spans="1:11" ht="14.25" customHeight="1" x14ac:dyDescent="0.25">
      <c r="A377" s="16"/>
      <c r="B377" s="23"/>
      <c r="C377" s="29"/>
      <c r="D377" s="72" t="s">
        <v>284</v>
      </c>
      <c r="E377" s="57" t="s">
        <v>21</v>
      </c>
      <c r="F377" s="57" t="s">
        <v>282</v>
      </c>
      <c r="G377" s="57" t="s">
        <v>282</v>
      </c>
      <c r="H377" s="105" t="s">
        <v>12</v>
      </c>
      <c r="I377" s="6"/>
      <c r="J377" s="1" t="s">
        <v>108</v>
      </c>
      <c r="K377" s="1"/>
    </row>
    <row r="378" spans="1:11" ht="14.25" customHeight="1" x14ac:dyDescent="0.25">
      <c r="A378" s="16"/>
      <c r="B378" s="23"/>
      <c r="C378" s="29"/>
      <c r="D378" s="72" t="s">
        <v>285</v>
      </c>
      <c r="E378" s="57" t="s">
        <v>21</v>
      </c>
      <c r="F378" s="57" t="s">
        <v>282</v>
      </c>
      <c r="G378" s="57" t="s">
        <v>282</v>
      </c>
      <c r="H378" s="105" t="s">
        <v>12</v>
      </c>
      <c r="I378" s="6"/>
      <c r="J378" s="1" t="s">
        <v>108</v>
      </c>
      <c r="K378" s="1"/>
    </row>
    <row r="379" spans="1:11" ht="14.25" customHeight="1" x14ac:dyDescent="0.25">
      <c r="A379" s="16"/>
      <c r="B379" s="23"/>
      <c r="C379" s="29"/>
      <c r="D379" s="72" t="s">
        <v>286</v>
      </c>
      <c r="E379" s="57" t="s">
        <v>21</v>
      </c>
      <c r="F379" s="57" t="s">
        <v>282</v>
      </c>
      <c r="G379" s="57" t="s">
        <v>282</v>
      </c>
      <c r="H379" s="105" t="s">
        <v>12</v>
      </c>
      <c r="I379" s="6"/>
      <c r="J379" s="1" t="s">
        <v>108</v>
      </c>
      <c r="K379" s="1"/>
    </row>
    <row r="380" spans="1:11" ht="14.25" customHeight="1" x14ac:dyDescent="0.25">
      <c r="A380" s="16"/>
      <c r="B380" s="23"/>
      <c r="C380" s="29"/>
      <c r="D380" s="72" t="s">
        <v>94</v>
      </c>
      <c r="E380" s="57" t="s">
        <v>21</v>
      </c>
      <c r="F380" s="57" t="s">
        <v>282</v>
      </c>
      <c r="G380" s="57" t="s">
        <v>282</v>
      </c>
      <c r="H380" s="105" t="s">
        <v>12</v>
      </c>
      <c r="I380" s="6"/>
      <c r="J380" s="1" t="s">
        <v>108</v>
      </c>
      <c r="K380" s="1"/>
    </row>
    <row r="381" spans="1:11" ht="14.25" customHeight="1" x14ac:dyDescent="0.25">
      <c r="A381" s="16"/>
      <c r="B381" s="23"/>
      <c r="C381" s="29"/>
      <c r="D381" s="109" t="s">
        <v>68</v>
      </c>
      <c r="E381" s="210">
        <v>34</v>
      </c>
      <c r="F381" s="210">
        <v>21</v>
      </c>
      <c r="G381" s="210">
        <v>21</v>
      </c>
      <c r="H381" s="153" t="s">
        <v>12</v>
      </c>
      <c r="I381" s="6"/>
      <c r="J381" s="1" t="s">
        <v>108</v>
      </c>
      <c r="K381" s="1"/>
    </row>
    <row r="382" spans="1:11" ht="14.25" customHeight="1" x14ac:dyDescent="0.25">
      <c r="A382" s="16"/>
      <c r="B382" s="23"/>
      <c r="C382" s="29"/>
      <c r="D382" s="202" t="s">
        <v>287</v>
      </c>
      <c r="E382" s="57" t="s">
        <v>43</v>
      </c>
      <c r="F382" s="57" t="s">
        <v>262</v>
      </c>
      <c r="G382" s="57" t="s">
        <v>262</v>
      </c>
      <c r="H382" s="105" t="s">
        <v>12</v>
      </c>
      <c r="I382" s="6"/>
      <c r="J382" s="1" t="s">
        <v>108</v>
      </c>
      <c r="K382" s="1"/>
    </row>
    <row r="383" spans="1:11" ht="14.25" customHeight="1" x14ac:dyDescent="0.25">
      <c r="A383" s="16"/>
      <c r="B383" s="23"/>
      <c r="C383" s="29"/>
      <c r="D383" s="72" t="s">
        <v>67</v>
      </c>
      <c r="E383" s="112">
        <v>0.9</v>
      </c>
      <c r="F383" s="112">
        <v>0.9</v>
      </c>
      <c r="G383" s="112">
        <v>0.9</v>
      </c>
      <c r="H383" s="105" t="s">
        <v>12</v>
      </c>
      <c r="I383" s="6"/>
      <c r="J383" s="1" t="s">
        <v>146</v>
      </c>
      <c r="K383" s="1"/>
    </row>
    <row r="384" spans="1:11" ht="14.25" customHeight="1" x14ac:dyDescent="0.25">
      <c r="A384" s="16"/>
      <c r="B384" s="23"/>
      <c r="C384" s="29"/>
      <c r="D384" s="72" t="s">
        <v>215</v>
      </c>
      <c r="E384" s="116"/>
      <c r="F384" s="211"/>
      <c r="G384" s="212"/>
      <c r="H384" s="213" t="s">
        <v>7</v>
      </c>
      <c r="I384" s="6"/>
      <c r="J384" s="1" t="s">
        <v>146</v>
      </c>
      <c r="K384" s="1"/>
    </row>
    <row r="385" spans="1:11" ht="14.25" customHeight="1" x14ac:dyDescent="0.25">
      <c r="A385" s="16"/>
      <c r="B385" s="23"/>
      <c r="C385" s="29"/>
      <c r="D385" s="72" t="s">
        <v>216</v>
      </c>
      <c r="E385" s="116"/>
      <c r="F385" s="211"/>
      <c r="G385" s="212"/>
      <c r="H385" s="213" t="s">
        <v>7</v>
      </c>
      <c r="I385" s="6"/>
      <c r="J385" s="1" t="s">
        <v>146</v>
      </c>
      <c r="K385" s="1"/>
    </row>
    <row r="386" spans="1:11" ht="14.25" customHeight="1" x14ac:dyDescent="0.25">
      <c r="A386" s="16"/>
      <c r="B386" s="23"/>
      <c r="C386" s="29"/>
      <c r="D386" s="72" t="s">
        <v>218</v>
      </c>
      <c r="E386" s="116"/>
      <c r="F386" s="211"/>
      <c r="G386" s="90"/>
      <c r="H386" s="213" t="s">
        <v>7</v>
      </c>
      <c r="I386" s="6"/>
      <c r="J386" s="1" t="s">
        <v>146</v>
      </c>
      <c r="K386" s="1"/>
    </row>
    <row r="387" spans="1:11" ht="14.25" customHeight="1" x14ac:dyDescent="0.25">
      <c r="A387" s="16"/>
      <c r="B387" s="23"/>
      <c r="C387" s="29"/>
      <c r="D387" s="72" t="s">
        <v>219</v>
      </c>
      <c r="E387" s="214">
        <v>0.1</v>
      </c>
      <c r="F387" s="118">
        <v>0</v>
      </c>
      <c r="G387" s="118">
        <v>0</v>
      </c>
      <c r="H387" s="213" t="s">
        <v>7</v>
      </c>
      <c r="I387" s="6"/>
      <c r="J387" s="1" t="s">
        <v>146</v>
      </c>
      <c r="K387" s="1"/>
    </row>
    <row r="388" spans="1:11" ht="14.25" customHeight="1" x14ac:dyDescent="0.25">
      <c r="A388" s="16"/>
      <c r="B388" s="23"/>
      <c r="C388" s="29"/>
      <c r="D388" s="72" t="s">
        <v>220</v>
      </c>
      <c r="E388" s="214">
        <v>0.2</v>
      </c>
      <c r="F388" s="123">
        <v>0.2</v>
      </c>
      <c r="G388" s="123">
        <v>0.2</v>
      </c>
      <c r="H388" s="213" t="s">
        <v>7</v>
      </c>
      <c r="I388" s="6"/>
      <c r="J388" s="1" t="s">
        <v>146</v>
      </c>
      <c r="K388" s="1"/>
    </row>
    <row r="389" spans="1:11" ht="14.25" customHeight="1" x14ac:dyDescent="0.25">
      <c r="A389" s="16"/>
      <c r="B389" s="23"/>
      <c r="C389" s="29"/>
      <c r="D389" s="72" t="s">
        <v>69</v>
      </c>
      <c r="E389" s="215">
        <v>9.9699999999999997E-2</v>
      </c>
      <c r="F389" s="57">
        <v>0</v>
      </c>
      <c r="G389" s="57">
        <v>0</v>
      </c>
      <c r="H389" s="105" t="s">
        <v>12</v>
      </c>
      <c r="I389" s="6" t="s">
        <v>288</v>
      </c>
      <c r="J389" s="1" t="s">
        <v>146</v>
      </c>
      <c r="K389" s="1"/>
    </row>
    <row r="390" spans="1:11" ht="14.25" customHeight="1" x14ac:dyDescent="0.25">
      <c r="A390" s="16"/>
      <c r="B390" s="23"/>
      <c r="C390" s="29"/>
      <c r="D390" s="72" t="s">
        <v>66</v>
      </c>
      <c r="E390" s="112">
        <v>0.95</v>
      </c>
      <c r="F390" s="112">
        <v>0.95</v>
      </c>
      <c r="G390" s="112">
        <v>0.95</v>
      </c>
      <c r="H390" s="105" t="s">
        <v>12</v>
      </c>
      <c r="I390" s="6"/>
      <c r="J390" s="1" t="s">
        <v>146</v>
      </c>
      <c r="K390" s="1"/>
    </row>
    <row r="391" spans="1:11" ht="14.25" customHeight="1" x14ac:dyDescent="0.25">
      <c r="A391" s="16"/>
      <c r="B391" s="23"/>
      <c r="C391" s="29"/>
      <c r="D391" s="72" t="s">
        <v>289</v>
      </c>
      <c r="E391" s="215">
        <v>5.0000000000000001E-3</v>
      </c>
      <c r="F391" s="215">
        <v>5.0000000000000001E-3</v>
      </c>
      <c r="G391" s="215">
        <v>5.0000000000000001E-3</v>
      </c>
      <c r="H391" s="105" t="s">
        <v>12</v>
      </c>
      <c r="I391" s="6"/>
      <c r="J391" s="1" t="s">
        <v>146</v>
      </c>
      <c r="K391" s="1"/>
    </row>
    <row r="392" spans="1:11" ht="14.25" customHeight="1" x14ac:dyDescent="0.25">
      <c r="A392" s="16"/>
      <c r="B392" s="23"/>
      <c r="C392" s="29"/>
      <c r="D392" s="72" t="s">
        <v>214</v>
      </c>
      <c r="E392" s="185" t="s">
        <v>290</v>
      </c>
      <c r="F392" s="57" t="s">
        <v>290</v>
      </c>
      <c r="G392" s="57" t="s">
        <v>290</v>
      </c>
      <c r="H392" s="105" t="s">
        <v>12</v>
      </c>
      <c r="I392" s="6"/>
      <c r="J392" s="1" t="s">
        <v>146</v>
      </c>
      <c r="K392" s="1"/>
    </row>
    <row r="393" spans="1:11" ht="14.25" customHeight="1" x14ac:dyDescent="0.25">
      <c r="A393" s="16"/>
      <c r="B393" s="23"/>
      <c r="C393" s="65"/>
      <c r="D393" s="68" t="s">
        <v>213</v>
      </c>
      <c r="E393" s="38" t="s">
        <v>156</v>
      </c>
      <c r="F393" s="38" t="s">
        <v>156</v>
      </c>
      <c r="G393" s="38" t="s">
        <v>156</v>
      </c>
      <c r="H393" s="75" t="s">
        <v>12</v>
      </c>
      <c r="I393" s="6"/>
      <c r="J393" s="1" t="s">
        <v>146</v>
      </c>
      <c r="K393" s="1"/>
    </row>
    <row r="394" spans="1:11" ht="14.25" customHeight="1" x14ac:dyDescent="0.25">
      <c r="A394" s="16"/>
      <c r="B394" s="45"/>
      <c r="C394" s="14"/>
      <c r="D394" s="46" t="s">
        <v>337</v>
      </c>
      <c r="E394" s="216">
        <f>(37*20000000)</f>
        <v>740000000</v>
      </c>
      <c r="F394" s="47">
        <v>0</v>
      </c>
      <c r="G394" s="232">
        <f>SUM(G395:G398)</f>
        <v>17512000</v>
      </c>
      <c r="H394" s="48" t="s">
        <v>12</v>
      </c>
      <c r="I394" s="6"/>
      <c r="J394" s="1" t="s">
        <v>146</v>
      </c>
      <c r="K394" s="1"/>
    </row>
    <row r="395" spans="1:11" ht="14.25" customHeight="1" x14ac:dyDescent="0.25">
      <c r="A395" s="28"/>
      <c r="B395" s="45"/>
      <c r="C395" s="16"/>
      <c r="D395" s="61" t="s">
        <v>109</v>
      </c>
      <c r="E395" s="27"/>
      <c r="F395" s="193">
        <v>0</v>
      </c>
      <c r="G395" s="233">
        <v>4378000</v>
      </c>
      <c r="H395" s="106"/>
      <c r="I395" s="6"/>
      <c r="J395" s="1"/>
      <c r="K395" s="1"/>
    </row>
    <row r="396" spans="1:11" ht="14.25" customHeight="1" x14ac:dyDescent="0.25">
      <c r="A396" s="28"/>
      <c r="B396" s="45"/>
      <c r="C396" s="16"/>
      <c r="D396" s="61" t="s">
        <v>111</v>
      </c>
      <c r="E396" s="27"/>
      <c r="F396" s="193">
        <v>0</v>
      </c>
      <c r="G396" s="233">
        <v>4378000</v>
      </c>
      <c r="H396" s="106"/>
      <c r="I396" s="6"/>
      <c r="J396" s="1"/>
      <c r="K396" s="1"/>
    </row>
    <row r="397" spans="1:11" ht="14.25" customHeight="1" x14ac:dyDescent="0.25">
      <c r="A397" s="28"/>
      <c r="B397" s="45"/>
      <c r="C397" s="16"/>
      <c r="D397" s="61" t="s">
        <v>113</v>
      </c>
      <c r="E397" s="27"/>
      <c r="F397" s="193">
        <v>0</v>
      </c>
      <c r="G397" s="233">
        <v>4378000</v>
      </c>
      <c r="H397" s="106"/>
      <c r="I397" s="6"/>
      <c r="J397" s="1"/>
      <c r="K397" s="1"/>
    </row>
    <row r="398" spans="1:11" ht="14.25" customHeight="1" x14ac:dyDescent="0.25">
      <c r="A398" s="28"/>
      <c r="B398" s="45"/>
      <c r="C398" s="49"/>
      <c r="D398" s="69" t="s">
        <v>115</v>
      </c>
      <c r="E398" s="54"/>
      <c r="F398" s="203">
        <v>0</v>
      </c>
      <c r="G398" s="233">
        <v>4378000</v>
      </c>
      <c r="H398" s="204"/>
      <c r="I398" s="6"/>
      <c r="J398" s="1"/>
      <c r="K398" s="1"/>
    </row>
    <row r="399" spans="1:11" ht="14.25" customHeight="1" x14ac:dyDescent="0.25">
      <c r="A399" s="16"/>
      <c r="B399" s="45"/>
      <c r="C399" s="16"/>
      <c r="D399" s="129" t="s">
        <v>291</v>
      </c>
      <c r="E399" s="217">
        <f>(37*5000000)</f>
        <v>185000000</v>
      </c>
      <c r="F399" s="26">
        <v>0</v>
      </c>
      <c r="G399" s="234">
        <f>SUM(G400:G403)</f>
        <v>10840000</v>
      </c>
      <c r="H399" s="48" t="s">
        <v>12</v>
      </c>
      <c r="I399" s="6"/>
      <c r="J399" s="1" t="s">
        <v>146</v>
      </c>
      <c r="K399" s="1"/>
    </row>
    <row r="400" spans="1:11" ht="14.25" customHeight="1" x14ac:dyDescent="0.25">
      <c r="A400" s="28"/>
      <c r="B400" s="45"/>
      <c r="C400" s="16"/>
      <c r="D400" s="61" t="s">
        <v>109</v>
      </c>
      <c r="E400" s="27"/>
      <c r="F400" s="193">
        <v>0</v>
      </c>
      <c r="G400" s="234">
        <v>2710000</v>
      </c>
      <c r="H400" s="106"/>
      <c r="I400" s="6"/>
      <c r="J400" s="1"/>
      <c r="K400" s="1"/>
    </row>
    <row r="401" spans="1:11" ht="14.25" customHeight="1" x14ac:dyDescent="0.25">
      <c r="A401" s="28"/>
      <c r="B401" s="45"/>
      <c r="C401" s="16"/>
      <c r="D401" s="61" t="s">
        <v>111</v>
      </c>
      <c r="E401" s="27"/>
      <c r="F401" s="193">
        <v>0</v>
      </c>
      <c r="G401" s="234">
        <v>2710000</v>
      </c>
      <c r="H401" s="106"/>
      <c r="I401" s="6"/>
      <c r="J401" s="1"/>
      <c r="K401" s="1"/>
    </row>
    <row r="402" spans="1:11" ht="14.25" customHeight="1" x14ac:dyDescent="0.25">
      <c r="A402" s="28"/>
      <c r="B402" s="45"/>
      <c r="C402" s="16"/>
      <c r="D402" s="61" t="s">
        <v>113</v>
      </c>
      <c r="E402" s="27"/>
      <c r="F402" s="193">
        <v>0</v>
      </c>
      <c r="G402" s="234">
        <v>2710000</v>
      </c>
      <c r="H402" s="106"/>
      <c r="I402" s="6"/>
      <c r="J402" s="1"/>
      <c r="K402" s="1"/>
    </row>
    <row r="403" spans="1:11" ht="14.25" customHeight="1" x14ac:dyDescent="0.25">
      <c r="A403" s="28"/>
      <c r="B403" s="45"/>
      <c r="C403" s="49"/>
      <c r="D403" s="69" t="s">
        <v>115</v>
      </c>
      <c r="E403" s="54"/>
      <c r="F403" s="203">
        <v>0</v>
      </c>
      <c r="G403" s="234">
        <v>2710000</v>
      </c>
      <c r="H403" s="204"/>
      <c r="I403" s="6"/>
      <c r="J403" s="1"/>
      <c r="K403" s="1"/>
    </row>
    <row r="404" spans="1:11" ht="14.25" customHeight="1" x14ac:dyDescent="0.25">
      <c r="A404" s="16"/>
      <c r="B404" s="23"/>
      <c r="C404" s="108"/>
      <c r="D404" s="109" t="s">
        <v>233</v>
      </c>
      <c r="E404" s="218">
        <v>0.05</v>
      </c>
      <c r="F404" s="110">
        <v>0</v>
      </c>
      <c r="G404" s="235">
        <v>1.18E-2</v>
      </c>
      <c r="H404" s="153" t="s">
        <v>12</v>
      </c>
      <c r="I404" s="6"/>
      <c r="J404" s="1" t="s">
        <v>146</v>
      </c>
      <c r="K404" s="1"/>
    </row>
    <row r="405" spans="1:11" ht="14.25" customHeight="1" x14ac:dyDescent="0.25">
      <c r="A405" s="16"/>
      <c r="B405" s="23"/>
      <c r="C405" s="29"/>
      <c r="D405" s="72" t="s">
        <v>234</v>
      </c>
      <c r="E405" s="112">
        <v>0.01</v>
      </c>
      <c r="F405" s="57">
        <v>0</v>
      </c>
      <c r="G405" s="236">
        <v>7.3000000000000001E-3</v>
      </c>
      <c r="H405" s="105" t="s">
        <v>12</v>
      </c>
      <c r="I405" s="6"/>
      <c r="J405" s="1" t="s">
        <v>146</v>
      </c>
      <c r="K405" s="1"/>
    </row>
    <row r="406" spans="1:11" ht="14.25" customHeight="1" x14ac:dyDescent="0.25">
      <c r="A406" s="16"/>
      <c r="B406" s="23"/>
      <c r="C406" s="29"/>
      <c r="D406" s="72" t="s">
        <v>292</v>
      </c>
      <c r="E406" s="112">
        <v>0.05</v>
      </c>
      <c r="F406" s="57">
        <v>0</v>
      </c>
      <c r="G406" s="236">
        <v>1.18E-2</v>
      </c>
      <c r="H406" s="105" t="s">
        <v>12</v>
      </c>
      <c r="I406" s="6"/>
      <c r="J406" s="1" t="s">
        <v>146</v>
      </c>
      <c r="K406" s="1"/>
    </row>
    <row r="407" spans="1:11" ht="14.25" customHeight="1" x14ac:dyDescent="0.25">
      <c r="A407" s="16"/>
      <c r="B407" s="23"/>
      <c r="C407" s="65"/>
      <c r="D407" s="68" t="s">
        <v>338</v>
      </c>
      <c r="E407" s="112"/>
      <c r="F407" s="57">
        <v>0</v>
      </c>
      <c r="G407" s="236">
        <v>5.8700000000000002E-2</v>
      </c>
      <c r="H407" s="105" t="s">
        <v>12</v>
      </c>
      <c r="I407" s="6"/>
      <c r="J407" s="1" t="s">
        <v>146</v>
      </c>
      <c r="K407" s="1"/>
    </row>
    <row r="408" spans="1:11" ht="14.25" customHeight="1" x14ac:dyDescent="0.25">
      <c r="A408" s="16"/>
      <c r="B408" s="45"/>
      <c r="C408" s="208"/>
      <c r="D408" s="209" t="s">
        <v>293</v>
      </c>
      <c r="E408" s="219"/>
      <c r="F408" s="57">
        <v>0</v>
      </c>
      <c r="G408" s="237">
        <v>86728000</v>
      </c>
      <c r="H408" s="111" t="s">
        <v>12</v>
      </c>
      <c r="I408" s="6"/>
      <c r="J408" s="1" t="s">
        <v>146</v>
      </c>
      <c r="K408" s="1"/>
    </row>
    <row r="409" spans="1:11" ht="14.25" customHeight="1" x14ac:dyDescent="0.25">
      <c r="A409" s="16"/>
      <c r="B409" s="23"/>
      <c r="C409" s="108"/>
      <c r="D409" s="109" t="s">
        <v>339</v>
      </c>
      <c r="E409" s="116"/>
      <c r="F409" s="57">
        <v>0</v>
      </c>
      <c r="G409" s="92">
        <v>0</v>
      </c>
      <c r="H409" s="105" t="s">
        <v>12</v>
      </c>
      <c r="I409" s="6"/>
      <c r="J409" s="1" t="s">
        <v>146</v>
      </c>
      <c r="K409" s="1"/>
    </row>
    <row r="410" spans="1:11" ht="14.25" customHeight="1" x14ac:dyDescent="0.25">
      <c r="A410" s="16"/>
      <c r="B410" s="23"/>
      <c r="C410" s="29"/>
      <c r="D410" s="72" t="s">
        <v>238</v>
      </c>
      <c r="E410" s="57" t="s">
        <v>21</v>
      </c>
      <c r="F410" s="57" t="s">
        <v>282</v>
      </c>
      <c r="G410" s="92" t="s">
        <v>282</v>
      </c>
      <c r="H410" s="105" t="s">
        <v>12</v>
      </c>
      <c r="I410" s="6"/>
      <c r="J410" s="1" t="s">
        <v>146</v>
      </c>
      <c r="K410" s="1"/>
    </row>
    <row r="411" spans="1:11" ht="14.25" customHeight="1" x14ac:dyDescent="0.25">
      <c r="A411" s="16"/>
      <c r="B411" s="23"/>
      <c r="C411" s="29"/>
      <c r="D411" s="72" t="s">
        <v>240</v>
      </c>
      <c r="E411" s="57" t="s">
        <v>21</v>
      </c>
      <c r="F411" s="57" t="s">
        <v>282</v>
      </c>
      <c r="G411" s="92" t="s">
        <v>282</v>
      </c>
      <c r="H411" s="105" t="s">
        <v>12</v>
      </c>
      <c r="I411" s="6"/>
      <c r="J411" s="1" t="s">
        <v>108</v>
      </c>
      <c r="K411" s="1"/>
    </row>
    <row r="412" spans="1:11" ht="14.25" customHeight="1" x14ac:dyDescent="0.25">
      <c r="A412" s="16"/>
      <c r="B412" s="23"/>
      <c r="C412" s="29"/>
      <c r="D412" s="72" t="s">
        <v>294</v>
      </c>
      <c r="E412" s="57" t="s">
        <v>21</v>
      </c>
      <c r="F412" s="57" t="s">
        <v>282</v>
      </c>
      <c r="G412" s="92" t="s">
        <v>282</v>
      </c>
      <c r="H412" s="105" t="s">
        <v>12</v>
      </c>
      <c r="I412" s="6"/>
      <c r="J412" s="1" t="s">
        <v>146</v>
      </c>
      <c r="K412" s="1"/>
    </row>
    <row r="413" spans="1:11" ht="14.25" customHeight="1" x14ac:dyDescent="0.25">
      <c r="A413" s="16"/>
      <c r="B413" s="23"/>
      <c r="C413" s="29"/>
      <c r="D413" s="72" t="s">
        <v>243</v>
      </c>
      <c r="E413" s="57" t="s">
        <v>21</v>
      </c>
      <c r="F413" s="57" t="s">
        <v>282</v>
      </c>
      <c r="G413" s="92" t="s">
        <v>282</v>
      </c>
      <c r="H413" s="111" t="s">
        <v>12</v>
      </c>
      <c r="I413" s="6"/>
      <c r="J413" s="1" t="s">
        <v>146</v>
      </c>
      <c r="K413" s="1"/>
    </row>
    <row r="414" spans="1:11" ht="14.25" customHeight="1" x14ac:dyDescent="0.25">
      <c r="A414" s="16"/>
      <c r="B414" s="23"/>
      <c r="C414" s="29"/>
      <c r="D414" s="202" t="s">
        <v>244</v>
      </c>
      <c r="E414" s="57" t="s">
        <v>21</v>
      </c>
      <c r="F414" s="57" t="s">
        <v>282</v>
      </c>
      <c r="G414" s="92" t="s">
        <v>282</v>
      </c>
      <c r="H414" s="111" t="s">
        <v>12</v>
      </c>
      <c r="I414" s="6"/>
      <c r="J414" s="1" t="s">
        <v>146</v>
      </c>
      <c r="K414" s="1"/>
    </row>
    <row r="415" spans="1:11" ht="14.25" customHeight="1" x14ac:dyDescent="0.25">
      <c r="A415" s="16"/>
      <c r="B415" s="23"/>
      <c r="C415" s="29"/>
      <c r="D415" s="72" t="s">
        <v>247</v>
      </c>
      <c r="E415" s="57" t="s">
        <v>21</v>
      </c>
      <c r="F415" s="92" t="s">
        <v>282</v>
      </c>
      <c r="G415" s="99" t="s">
        <v>282</v>
      </c>
      <c r="H415" s="213" t="s">
        <v>12</v>
      </c>
      <c r="I415" s="1"/>
      <c r="J415" s="1" t="s">
        <v>146</v>
      </c>
      <c r="K415" s="1"/>
    </row>
    <row r="416" spans="1:11" ht="14.25" customHeight="1" x14ac:dyDescent="0.25">
      <c r="A416" s="16"/>
      <c r="B416" s="23"/>
      <c r="C416" s="29"/>
      <c r="D416" s="72" t="s">
        <v>248</v>
      </c>
      <c r="E416" s="57" t="s">
        <v>21</v>
      </c>
      <c r="F416" s="92" t="s">
        <v>282</v>
      </c>
      <c r="G416" s="99" t="s">
        <v>282</v>
      </c>
      <c r="H416" s="213" t="s">
        <v>12</v>
      </c>
      <c r="I416" s="1"/>
      <c r="J416" s="1" t="s">
        <v>146</v>
      </c>
      <c r="K416" s="1"/>
    </row>
    <row r="417" spans="1:11" ht="14.25" customHeight="1" x14ac:dyDescent="0.25">
      <c r="A417" s="16"/>
      <c r="B417" s="23"/>
      <c r="C417" s="29"/>
      <c r="D417" s="72" t="s">
        <v>249</v>
      </c>
      <c r="E417" s="57" t="s">
        <v>21</v>
      </c>
      <c r="F417" s="92" t="s">
        <v>282</v>
      </c>
      <c r="G417" s="118" t="s">
        <v>282</v>
      </c>
      <c r="H417" s="213" t="s">
        <v>12</v>
      </c>
      <c r="I417" s="1"/>
      <c r="J417" s="1" t="s">
        <v>146</v>
      </c>
      <c r="K417" s="1"/>
    </row>
    <row r="418" spans="1:11" ht="14.25" customHeight="1" x14ac:dyDescent="0.25">
      <c r="A418" s="16"/>
      <c r="B418" s="23"/>
      <c r="C418" s="29"/>
      <c r="D418" s="72" t="s">
        <v>250</v>
      </c>
      <c r="E418" s="57" t="s">
        <v>21</v>
      </c>
      <c r="F418" s="57" t="s">
        <v>21</v>
      </c>
      <c r="G418" s="57" t="s">
        <v>21</v>
      </c>
      <c r="H418" s="213" t="s">
        <v>12</v>
      </c>
      <c r="I418" s="1"/>
      <c r="J418" s="1" t="s">
        <v>146</v>
      </c>
      <c r="K418" s="1"/>
    </row>
    <row r="419" spans="1:11" ht="14.25" customHeight="1" x14ac:dyDescent="0.25">
      <c r="A419" s="16"/>
      <c r="B419" s="23"/>
      <c r="C419" s="29"/>
      <c r="D419" s="72" t="s">
        <v>251</v>
      </c>
      <c r="E419" s="57" t="s">
        <v>21</v>
      </c>
      <c r="F419" s="57" t="s">
        <v>21</v>
      </c>
      <c r="G419" s="57" t="s">
        <v>21</v>
      </c>
      <c r="H419" s="213" t="s">
        <v>12</v>
      </c>
      <c r="I419" s="1"/>
      <c r="J419" s="1" t="s">
        <v>146</v>
      </c>
      <c r="K419" s="1"/>
    </row>
    <row r="420" spans="1:11" ht="14.25" customHeight="1" x14ac:dyDescent="0.25">
      <c r="A420" s="16"/>
      <c r="B420" s="23"/>
      <c r="C420" s="29"/>
      <c r="D420" s="72" t="s">
        <v>252</v>
      </c>
      <c r="E420" s="57" t="s">
        <v>21</v>
      </c>
      <c r="F420" s="57" t="s">
        <v>21</v>
      </c>
      <c r="G420" s="57" t="s">
        <v>21</v>
      </c>
      <c r="H420" s="213" t="s">
        <v>12</v>
      </c>
      <c r="I420" s="1"/>
      <c r="J420" s="1" t="s">
        <v>146</v>
      </c>
      <c r="K420" s="1"/>
    </row>
    <row r="421" spans="1:11" ht="14.25" customHeight="1" x14ac:dyDescent="0.25">
      <c r="A421" s="16"/>
      <c r="B421" s="23"/>
      <c r="C421" s="29"/>
      <c r="D421" s="72" t="s">
        <v>253</v>
      </c>
      <c r="E421" s="57" t="s">
        <v>21</v>
      </c>
      <c r="F421" s="57" t="s">
        <v>21</v>
      </c>
      <c r="G421" s="57" t="s">
        <v>21</v>
      </c>
      <c r="H421" s="213" t="s">
        <v>12</v>
      </c>
      <c r="I421" s="1"/>
      <c r="J421" s="1" t="s">
        <v>146</v>
      </c>
      <c r="K421" s="1"/>
    </row>
    <row r="422" spans="1:11" ht="14.25" customHeight="1" x14ac:dyDescent="0.25">
      <c r="A422" s="16"/>
      <c r="B422" s="23"/>
      <c r="C422" s="29"/>
      <c r="D422" s="72" t="s">
        <v>254</v>
      </c>
      <c r="E422" s="57" t="s">
        <v>21</v>
      </c>
      <c r="F422" s="57" t="s">
        <v>21</v>
      </c>
      <c r="G422" s="57" t="s">
        <v>21</v>
      </c>
      <c r="H422" s="213" t="s">
        <v>12</v>
      </c>
      <c r="I422" s="1"/>
      <c r="J422" s="1" t="s">
        <v>146</v>
      </c>
      <c r="K422" s="1"/>
    </row>
    <row r="423" spans="1:11" ht="14.25" customHeight="1" x14ac:dyDescent="0.25">
      <c r="A423" s="16"/>
      <c r="B423" s="23"/>
      <c r="C423" s="29"/>
      <c r="D423" s="72" t="s">
        <v>255</v>
      </c>
      <c r="E423" s="57" t="s">
        <v>21</v>
      </c>
      <c r="F423" s="57" t="s">
        <v>21</v>
      </c>
      <c r="G423" s="57" t="s">
        <v>21</v>
      </c>
      <c r="H423" s="213" t="s">
        <v>12</v>
      </c>
      <c r="I423" s="1"/>
      <c r="J423" s="1" t="s">
        <v>146</v>
      </c>
      <c r="K423" s="1"/>
    </row>
    <row r="424" spans="1:11" ht="14.25" customHeight="1" x14ac:dyDescent="0.25">
      <c r="A424" s="16"/>
      <c r="B424" s="23"/>
      <c r="C424" s="29"/>
      <c r="D424" s="72" t="s">
        <v>256</v>
      </c>
      <c r="E424" s="57" t="s">
        <v>21</v>
      </c>
      <c r="F424" s="57" t="s">
        <v>21</v>
      </c>
      <c r="G424" s="57" t="s">
        <v>21</v>
      </c>
      <c r="H424" s="213" t="s">
        <v>12</v>
      </c>
      <c r="I424" s="1"/>
      <c r="J424" s="1" t="s">
        <v>146</v>
      </c>
      <c r="K424" s="1"/>
    </row>
    <row r="425" spans="1:11" ht="14.25" customHeight="1" x14ac:dyDescent="0.25">
      <c r="A425" s="16"/>
      <c r="B425" s="23"/>
      <c r="C425" s="29"/>
      <c r="D425" s="72" t="s">
        <v>258</v>
      </c>
      <c r="E425" s="57" t="s">
        <v>21</v>
      </c>
      <c r="F425" s="57" t="s">
        <v>21</v>
      </c>
      <c r="G425" s="57" t="s">
        <v>21</v>
      </c>
      <c r="H425" s="213" t="s">
        <v>12</v>
      </c>
      <c r="I425" s="1"/>
      <c r="J425" s="1" t="s">
        <v>146</v>
      </c>
      <c r="K425" s="1"/>
    </row>
    <row r="426" spans="1:11" ht="14.25" customHeight="1" x14ac:dyDescent="0.25">
      <c r="A426" s="16"/>
      <c r="B426" s="23"/>
      <c r="C426" s="29"/>
      <c r="D426" s="72" t="s">
        <v>260</v>
      </c>
      <c r="E426" s="57" t="s">
        <v>21</v>
      </c>
      <c r="F426" s="57" t="s">
        <v>21</v>
      </c>
      <c r="G426" s="57" t="s">
        <v>21</v>
      </c>
      <c r="H426" s="213" t="s">
        <v>12</v>
      </c>
      <c r="I426" s="1"/>
      <c r="J426" s="1" t="s">
        <v>295</v>
      </c>
      <c r="K426" s="1"/>
    </row>
    <row r="427" spans="1:11" ht="14.25" customHeight="1" x14ac:dyDescent="0.25">
      <c r="A427" s="16"/>
      <c r="B427" s="23"/>
      <c r="C427" s="29"/>
      <c r="D427" s="72" t="s">
        <v>246</v>
      </c>
      <c r="E427" s="57" t="s">
        <v>21</v>
      </c>
      <c r="F427" s="57" t="s">
        <v>21</v>
      </c>
      <c r="G427" s="57" t="s">
        <v>21</v>
      </c>
      <c r="H427" s="213" t="s">
        <v>12</v>
      </c>
      <c r="I427" s="6"/>
      <c r="J427" s="1" t="s">
        <v>146</v>
      </c>
      <c r="K427" s="1"/>
    </row>
    <row r="428" spans="1:11" ht="14.25" customHeight="1" x14ac:dyDescent="0.25">
      <c r="A428" s="16"/>
      <c r="B428" s="23"/>
      <c r="C428" s="29"/>
      <c r="D428" s="72" t="s">
        <v>296</v>
      </c>
      <c r="E428" s="57" t="s">
        <v>21</v>
      </c>
      <c r="F428" s="57" t="s">
        <v>21</v>
      </c>
      <c r="G428" s="57" t="s">
        <v>21</v>
      </c>
      <c r="H428" s="72" t="s">
        <v>12</v>
      </c>
      <c r="I428" s="6"/>
      <c r="J428" s="1" t="s">
        <v>146</v>
      </c>
      <c r="K428" s="1"/>
    </row>
    <row r="429" spans="1:11" ht="14.25" customHeight="1" x14ac:dyDescent="0.25">
      <c r="A429" s="16"/>
      <c r="B429" s="23"/>
      <c r="C429" s="29"/>
      <c r="D429" s="72" t="s">
        <v>297</v>
      </c>
      <c r="E429" s="57" t="s">
        <v>21</v>
      </c>
      <c r="F429" s="57" t="s">
        <v>21</v>
      </c>
      <c r="G429" s="57" t="s">
        <v>21</v>
      </c>
      <c r="H429" s="72" t="s">
        <v>12</v>
      </c>
      <c r="I429" s="6"/>
      <c r="J429" s="1" t="s">
        <v>123</v>
      </c>
      <c r="K429" s="1"/>
    </row>
    <row r="430" spans="1:11" ht="14.25" customHeight="1" x14ac:dyDescent="0.25">
      <c r="A430" s="16"/>
      <c r="B430" s="23"/>
      <c r="C430" s="29"/>
      <c r="D430" s="72" t="s">
        <v>298</v>
      </c>
      <c r="E430" s="57" t="s">
        <v>21</v>
      </c>
      <c r="F430" s="57" t="s">
        <v>21</v>
      </c>
      <c r="G430" s="57" t="s">
        <v>21</v>
      </c>
      <c r="H430" s="72" t="s">
        <v>12</v>
      </c>
      <c r="I430" s="6"/>
      <c r="J430" s="1" t="s">
        <v>123</v>
      </c>
      <c r="K430" s="1"/>
    </row>
    <row r="431" spans="1:11" ht="14.25" customHeight="1" x14ac:dyDescent="0.25">
      <c r="A431" s="16"/>
      <c r="B431" s="23"/>
      <c r="C431" s="29"/>
      <c r="D431" s="72" t="s">
        <v>299</v>
      </c>
      <c r="E431" s="57" t="s">
        <v>21</v>
      </c>
      <c r="F431" s="57" t="s">
        <v>21</v>
      </c>
      <c r="G431" s="57" t="s">
        <v>21</v>
      </c>
      <c r="H431" s="72" t="s">
        <v>12</v>
      </c>
      <c r="I431" s="6"/>
      <c r="J431" s="1" t="s">
        <v>123</v>
      </c>
      <c r="K431" s="1"/>
    </row>
    <row r="432" spans="1:11" ht="14.25" customHeight="1" x14ac:dyDescent="0.25">
      <c r="A432" s="16"/>
      <c r="B432" s="23"/>
      <c r="C432" s="29"/>
      <c r="D432" s="72" t="s">
        <v>300</v>
      </c>
      <c r="E432" s="57" t="s">
        <v>21</v>
      </c>
      <c r="F432" s="57" t="s">
        <v>21</v>
      </c>
      <c r="G432" s="57" t="s">
        <v>21</v>
      </c>
      <c r="H432" s="72" t="s">
        <v>12</v>
      </c>
      <c r="I432" s="6"/>
      <c r="J432" s="1" t="s">
        <v>123</v>
      </c>
      <c r="K432" s="1"/>
    </row>
    <row r="433" spans="1:11" ht="14.25" customHeight="1" x14ac:dyDescent="0.25">
      <c r="A433" s="16"/>
      <c r="B433" s="23"/>
      <c r="C433" s="29"/>
      <c r="D433" s="72" t="s">
        <v>301</v>
      </c>
      <c r="E433" s="57" t="s">
        <v>21</v>
      </c>
      <c r="F433" s="57" t="s">
        <v>21</v>
      </c>
      <c r="G433" s="57" t="s">
        <v>21</v>
      </c>
      <c r="H433" s="72" t="s">
        <v>12</v>
      </c>
      <c r="I433" s="6"/>
      <c r="J433" s="1" t="s">
        <v>123</v>
      </c>
      <c r="K433" s="1"/>
    </row>
    <row r="434" spans="1:11" ht="14.25" customHeight="1" x14ac:dyDescent="0.25">
      <c r="A434" s="16"/>
      <c r="B434" s="23"/>
      <c r="C434" s="29"/>
      <c r="D434" s="72" t="s">
        <v>302</v>
      </c>
      <c r="E434" s="57" t="s">
        <v>21</v>
      </c>
      <c r="F434" s="57" t="s">
        <v>21</v>
      </c>
      <c r="G434" s="57" t="s">
        <v>21</v>
      </c>
      <c r="H434" s="72" t="s">
        <v>12</v>
      </c>
      <c r="I434" s="6"/>
      <c r="J434" s="1" t="s">
        <v>123</v>
      </c>
      <c r="K434" s="1"/>
    </row>
    <row r="435" spans="1:11" ht="14.25" customHeight="1" x14ac:dyDescent="0.25">
      <c r="A435" s="16"/>
      <c r="B435" s="23"/>
      <c r="C435" s="29"/>
      <c r="D435" s="72" t="s">
        <v>303</v>
      </c>
      <c r="E435" s="57" t="s">
        <v>21</v>
      </c>
      <c r="F435" s="57" t="s">
        <v>21</v>
      </c>
      <c r="G435" s="57" t="s">
        <v>21</v>
      </c>
      <c r="H435" s="105" t="s">
        <v>12</v>
      </c>
      <c r="I435" s="6"/>
      <c r="J435" s="1" t="s">
        <v>123</v>
      </c>
      <c r="K435" s="1"/>
    </row>
    <row r="436" spans="1:11" ht="14.25" customHeight="1" x14ac:dyDescent="0.25">
      <c r="A436" s="16"/>
      <c r="B436" s="23"/>
      <c r="C436" s="29"/>
      <c r="D436" s="72" t="s">
        <v>304</v>
      </c>
      <c r="E436" s="57" t="s">
        <v>21</v>
      </c>
      <c r="F436" s="57" t="s">
        <v>21</v>
      </c>
      <c r="G436" s="57" t="s">
        <v>21</v>
      </c>
      <c r="H436" s="105" t="s">
        <v>12</v>
      </c>
      <c r="I436" s="6"/>
      <c r="J436" s="1" t="s">
        <v>123</v>
      </c>
      <c r="K436" s="1"/>
    </row>
    <row r="437" spans="1:11" ht="14.25" customHeight="1" x14ac:dyDescent="0.25">
      <c r="A437" s="16"/>
      <c r="B437" s="23"/>
      <c r="C437" s="29"/>
      <c r="D437" s="72" t="s">
        <v>305</v>
      </c>
      <c r="E437" s="57" t="s">
        <v>21</v>
      </c>
      <c r="F437" s="57" t="s">
        <v>21</v>
      </c>
      <c r="G437" s="57" t="s">
        <v>21</v>
      </c>
      <c r="H437" s="105" t="s">
        <v>12</v>
      </c>
      <c r="I437" s="6"/>
      <c r="J437" s="1" t="s">
        <v>123</v>
      </c>
      <c r="K437" s="1"/>
    </row>
    <row r="438" spans="1:11" ht="14.25" customHeight="1" x14ac:dyDescent="0.25">
      <c r="A438" s="16"/>
      <c r="B438" s="23"/>
      <c r="C438" s="29"/>
      <c r="D438" s="72" t="s">
        <v>306</v>
      </c>
      <c r="E438" s="57" t="s">
        <v>21</v>
      </c>
      <c r="F438" s="57" t="s">
        <v>21</v>
      </c>
      <c r="G438" s="57" t="s">
        <v>21</v>
      </c>
      <c r="H438" s="105" t="s">
        <v>12</v>
      </c>
      <c r="I438" s="6"/>
      <c r="J438" s="1" t="s">
        <v>123</v>
      </c>
      <c r="K438" s="1"/>
    </row>
    <row r="439" spans="1:11" ht="14.25" customHeight="1" x14ac:dyDescent="0.25">
      <c r="A439" s="16"/>
      <c r="B439" s="23"/>
      <c r="C439" s="29"/>
      <c r="D439" s="72" t="s">
        <v>95</v>
      </c>
      <c r="E439" s="57" t="s">
        <v>21</v>
      </c>
      <c r="F439" s="57" t="s">
        <v>21</v>
      </c>
      <c r="G439" s="57" t="s">
        <v>21</v>
      </c>
      <c r="H439" s="105" t="s">
        <v>12</v>
      </c>
      <c r="I439" s="6"/>
      <c r="J439" s="1" t="s">
        <v>123</v>
      </c>
      <c r="K439" s="1"/>
    </row>
    <row r="440" spans="1:11" ht="14.25" customHeight="1" x14ac:dyDescent="0.25">
      <c r="A440" s="16"/>
      <c r="B440" s="23"/>
      <c r="C440" s="29"/>
      <c r="D440" s="72" t="s">
        <v>307</v>
      </c>
      <c r="E440" s="57" t="s">
        <v>21</v>
      </c>
      <c r="F440" s="57" t="s">
        <v>21</v>
      </c>
      <c r="G440" s="57" t="s">
        <v>21</v>
      </c>
      <c r="H440" s="105" t="s">
        <v>12</v>
      </c>
      <c r="I440" s="6"/>
      <c r="J440" s="1" t="s">
        <v>308</v>
      </c>
      <c r="K440" s="1"/>
    </row>
    <row r="441" spans="1:11" ht="14.25" customHeight="1" x14ac:dyDescent="0.25">
      <c r="A441" s="16"/>
      <c r="B441" s="23"/>
      <c r="C441" s="29"/>
      <c r="D441" s="72" t="s">
        <v>309</v>
      </c>
      <c r="E441" s="57" t="s">
        <v>21</v>
      </c>
      <c r="F441" s="57" t="s">
        <v>21</v>
      </c>
      <c r="G441" s="57" t="s">
        <v>21</v>
      </c>
      <c r="H441" s="105" t="s">
        <v>12</v>
      </c>
      <c r="I441" s="6"/>
      <c r="J441" s="1" t="s">
        <v>308</v>
      </c>
      <c r="K441" s="1"/>
    </row>
    <row r="442" spans="1:11" ht="14.25" customHeight="1" x14ac:dyDescent="0.25">
      <c r="A442" s="16"/>
      <c r="B442" s="23"/>
      <c r="C442" s="29"/>
      <c r="D442" s="72" t="s">
        <v>96</v>
      </c>
      <c r="E442" s="112">
        <v>0.8</v>
      </c>
      <c r="F442" s="112">
        <v>0.8</v>
      </c>
      <c r="G442" s="112">
        <v>0.8</v>
      </c>
      <c r="H442" s="105" t="s">
        <v>12</v>
      </c>
      <c r="I442" s="6"/>
      <c r="J442" s="1" t="s">
        <v>310</v>
      </c>
      <c r="K442" s="1"/>
    </row>
    <row r="443" spans="1:11" ht="14.25" customHeight="1" x14ac:dyDescent="0.25">
      <c r="A443" s="16"/>
      <c r="B443" s="23"/>
      <c r="C443" s="29"/>
      <c r="D443" s="72" t="s">
        <v>97</v>
      </c>
      <c r="E443" s="112">
        <v>0.8</v>
      </c>
      <c r="F443" s="112">
        <v>0.8</v>
      </c>
      <c r="G443" s="112">
        <v>0.8</v>
      </c>
      <c r="H443" s="105" t="s">
        <v>12</v>
      </c>
      <c r="I443" s="6"/>
      <c r="J443" s="1" t="s">
        <v>310</v>
      </c>
      <c r="K443" s="1"/>
    </row>
    <row r="444" spans="1:11" ht="14.25" customHeight="1" x14ac:dyDescent="0.25">
      <c r="A444" s="16"/>
      <c r="B444" s="23"/>
      <c r="C444" s="29"/>
      <c r="D444" s="72" t="s">
        <v>311</v>
      </c>
      <c r="E444" s="57" t="s">
        <v>98</v>
      </c>
      <c r="F444" s="57" t="s">
        <v>98</v>
      </c>
      <c r="G444" s="57" t="s">
        <v>98</v>
      </c>
      <c r="H444" s="105" t="s">
        <v>12</v>
      </c>
      <c r="I444" s="6"/>
      <c r="J444" s="1" t="s">
        <v>108</v>
      </c>
      <c r="K444" s="1"/>
    </row>
    <row r="445" spans="1:11" ht="14.25" customHeight="1" x14ac:dyDescent="0.25">
      <c r="A445" s="49"/>
      <c r="B445" s="53"/>
      <c r="C445" s="50"/>
      <c r="D445" s="77" t="s">
        <v>312</v>
      </c>
      <c r="E445" s="60" t="s">
        <v>99</v>
      </c>
      <c r="F445" s="57" t="s">
        <v>98</v>
      </c>
      <c r="G445" s="57" t="s">
        <v>98</v>
      </c>
      <c r="H445" s="78" t="s">
        <v>12</v>
      </c>
      <c r="I445" s="6"/>
      <c r="J445" s="1" t="s">
        <v>108</v>
      </c>
      <c r="K445" s="1"/>
    </row>
    <row r="446" spans="1:11" ht="14.25" customHeight="1" x14ac:dyDescent="0.2"/>
    <row r="447" spans="1:11" ht="14.25" customHeight="1" x14ac:dyDescent="0.25">
      <c r="A447" s="1"/>
      <c r="B447" s="4"/>
      <c r="C447" s="1"/>
      <c r="D447" s="2"/>
      <c r="E447" s="2"/>
      <c r="F447" s="2"/>
      <c r="G447" s="6"/>
      <c r="H447" s="6"/>
      <c r="I447" s="1"/>
    </row>
    <row r="448" spans="1:11" ht="14.25" customHeight="1" x14ac:dyDescent="0.25">
      <c r="A448" s="1"/>
      <c r="B448" s="4"/>
      <c r="C448" s="1"/>
      <c r="D448" s="2"/>
      <c r="E448" s="2"/>
      <c r="F448" s="2" t="s">
        <v>71</v>
      </c>
      <c r="G448" s="6"/>
      <c r="H448" s="6"/>
      <c r="I448" s="1"/>
    </row>
    <row r="449" spans="1:9" ht="14.25" customHeight="1" x14ac:dyDescent="0.25">
      <c r="A449" s="1" t="s">
        <v>100</v>
      </c>
      <c r="B449" s="4"/>
      <c r="C449" s="1"/>
      <c r="D449" s="2"/>
      <c r="E449" s="2"/>
      <c r="F449" s="2" t="s">
        <v>313</v>
      </c>
      <c r="G449" s="6"/>
      <c r="H449" s="6"/>
      <c r="I449" s="1"/>
    </row>
    <row r="450" spans="1:9" ht="14.25" customHeight="1" x14ac:dyDescent="0.25">
      <c r="A450" s="1"/>
      <c r="B450" s="4"/>
      <c r="C450" s="1"/>
      <c r="D450" s="2"/>
      <c r="E450" s="2"/>
      <c r="F450" s="2"/>
      <c r="G450" s="6"/>
      <c r="H450" s="6"/>
      <c r="I450" s="1"/>
    </row>
    <row r="451" spans="1:9" ht="14.25" customHeight="1" x14ac:dyDescent="0.25">
      <c r="A451" s="1"/>
      <c r="B451" s="4"/>
      <c r="C451" s="1"/>
      <c r="D451" s="2"/>
      <c r="E451" s="2"/>
      <c r="F451" s="2"/>
      <c r="G451" s="6"/>
      <c r="H451" s="6"/>
      <c r="I451" s="1"/>
    </row>
    <row r="452" spans="1:9" ht="14.25" customHeight="1" x14ac:dyDescent="0.25">
      <c r="A452" s="1"/>
      <c r="B452" s="4"/>
      <c r="C452" s="1"/>
      <c r="D452" s="2"/>
      <c r="E452" s="2"/>
      <c r="F452" s="2"/>
      <c r="G452" s="6"/>
      <c r="H452" s="6"/>
      <c r="I452" s="1"/>
    </row>
    <row r="453" spans="1:9" ht="14.25" customHeight="1" x14ac:dyDescent="0.25">
      <c r="A453" s="1" t="s">
        <v>79</v>
      </c>
      <c r="B453" s="4"/>
      <c r="C453" s="1"/>
      <c r="D453" s="2"/>
      <c r="E453" s="2"/>
      <c r="F453" s="2" t="s">
        <v>314</v>
      </c>
      <c r="G453" s="6"/>
      <c r="H453" s="6"/>
      <c r="I453" s="5"/>
    </row>
    <row r="454" spans="1:9" ht="14.25" customHeight="1" x14ac:dyDescent="0.25">
      <c r="A454" s="1"/>
      <c r="B454" s="4"/>
      <c r="C454" s="1"/>
      <c r="D454" s="2"/>
      <c r="E454" s="2"/>
      <c r="F454" s="2"/>
      <c r="G454" s="6"/>
      <c r="H454" s="6"/>
      <c r="I454" s="1"/>
    </row>
    <row r="455" spans="1:9" ht="14.25" customHeight="1" x14ac:dyDescent="0.2"/>
    <row r="456" spans="1:9" ht="14.25" customHeight="1" x14ac:dyDescent="0.2"/>
    <row r="457" spans="1:9" ht="14.25" customHeight="1" x14ac:dyDescent="0.2"/>
    <row r="458" spans="1:9" ht="14.25" customHeight="1" x14ac:dyDescent="0.2"/>
    <row r="459" spans="1:9" ht="14.25" customHeight="1" x14ac:dyDescent="0.2"/>
    <row r="460" spans="1:9" ht="14.25" customHeight="1" x14ac:dyDescent="0.2"/>
    <row r="461" spans="1:9" ht="14.25" customHeight="1" x14ac:dyDescent="0.2"/>
    <row r="462" spans="1:9" ht="14.25" customHeight="1" x14ac:dyDescent="0.2"/>
    <row r="463" spans="1:9" ht="14.25" customHeight="1" x14ac:dyDescent="0.2"/>
    <row r="464" spans="1:9"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6">
    <mergeCell ref="I215:I219"/>
    <mergeCell ref="I220:I224"/>
    <mergeCell ref="I230:I234"/>
    <mergeCell ref="I235:I239"/>
    <mergeCell ref="H178:H182"/>
    <mergeCell ref="I178:I182"/>
    <mergeCell ref="I183:I187"/>
    <mergeCell ref="I188:I192"/>
    <mergeCell ref="I193:I197"/>
    <mergeCell ref="H163:H167"/>
    <mergeCell ref="I163:I167"/>
    <mergeCell ref="H168:H172"/>
    <mergeCell ref="I168:I172"/>
    <mergeCell ref="I173:I177"/>
    <mergeCell ref="H143:H147"/>
    <mergeCell ref="I143:I147"/>
    <mergeCell ref="I148:I152"/>
    <mergeCell ref="I153:I157"/>
    <mergeCell ref="I158:I162"/>
    <mergeCell ref="I92:I96"/>
    <mergeCell ref="B110:B112"/>
    <mergeCell ref="B133:B137"/>
    <mergeCell ref="I133:I137"/>
    <mergeCell ref="H138:H142"/>
    <mergeCell ref="I138:I142"/>
    <mergeCell ref="H67:H71"/>
    <mergeCell ref="I72:I76"/>
    <mergeCell ref="I77:I81"/>
    <mergeCell ref="I82:I86"/>
    <mergeCell ref="I87:I91"/>
    <mergeCell ref="I304:I308"/>
    <mergeCell ref="I339:I343"/>
    <mergeCell ref="H32:H36"/>
    <mergeCell ref="I32:I36"/>
    <mergeCell ref="C1:I1"/>
    <mergeCell ref="C2:I2"/>
    <mergeCell ref="A3:J3"/>
    <mergeCell ref="A5:B5"/>
    <mergeCell ref="A6:B6"/>
    <mergeCell ref="I23:I26"/>
    <mergeCell ref="B32:B41"/>
    <mergeCell ref="H37:H41"/>
    <mergeCell ref="I37:I41"/>
    <mergeCell ref="I42:I46"/>
    <mergeCell ref="H52:H56"/>
    <mergeCell ref="I62:I66"/>
    <mergeCell ref="I246:I250"/>
    <mergeCell ref="I251:I255"/>
    <mergeCell ref="I256:I260"/>
    <mergeCell ref="I289:I293"/>
    <mergeCell ref="I294:I298"/>
    <mergeCell ref="I344:I348"/>
    <mergeCell ref="I349:I353"/>
    <mergeCell ref="I354:I358"/>
    <mergeCell ref="I359:I363"/>
    <mergeCell ref="I364:I368"/>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5"/>
  <sheetViews>
    <sheetView tabSelected="1" zoomScale="70" zoomScaleNormal="70" workbookViewId="0">
      <pane ySplit="6" topLeftCell="A7" activePane="bottomLeft" state="frozen"/>
      <selection pane="bottomLeft" activeCell="A3" sqref="A3:T3"/>
    </sheetView>
  </sheetViews>
  <sheetFormatPr defaultRowHeight="14.25" x14ac:dyDescent="0.2"/>
  <cols>
    <col min="1" max="1" width="2.375" customWidth="1"/>
    <col min="2" max="2" width="13.375" customWidth="1"/>
    <col min="3" max="3" width="4" customWidth="1"/>
    <col min="4" max="4" width="24.75" customWidth="1"/>
    <col min="5" max="5" width="9.375" style="252" customWidth="1"/>
    <col min="6" max="6" width="7.25" customWidth="1"/>
    <col min="7" max="7" width="11.875" customWidth="1"/>
    <col min="8" max="8" width="39.75" customWidth="1"/>
  </cols>
  <sheetData>
    <row r="1" spans="1:20" s="238" customFormat="1" ht="20.25" x14ac:dyDescent="0.3">
      <c r="A1" s="310" t="s">
        <v>354</v>
      </c>
      <c r="B1" s="310"/>
      <c r="C1" s="310"/>
      <c r="D1" s="310"/>
      <c r="E1" s="310"/>
      <c r="F1" s="310"/>
      <c r="G1" s="310"/>
      <c r="H1" s="310"/>
      <c r="I1" s="310"/>
      <c r="J1" s="310"/>
      <c r="K1" s="310"/>
      <c r="L1" s="310"/>
      <c r="M1" s="310"/>
      <c r="N1" s="310"/>
      <c r="O1" s="310"/>
      <c r="P1" s="310"/>
      <c r="Q1" s="310"/>
      <c r="R1" s="310"/>
      <c r="S1" s="310"/>
      <c r="T1" s="310"/>
    </row>
    <row r="2" spans="1:20" s="238" customFormat="1" ht="20.25" x14ac:dyDescent="0.3">
      <c r="A2" s="310" t="s">
        <v>351</v>
      </c>
      <c r="B2" s="310"/>
      <c r="C2" s="310"/>
      <c r="D2" s="310"/>
      <c r="E2" s="310"/>
      <c r="F2" s="310"/>
      <c r="G2" s="310"/>
      <c r="H2" s="310"/>
      <c r="I2" s="310"/>
      <c r="J2" s="310"/>
      <c r="K2" s="310"/>
      <c r="L2" s="310"/>
      <c r="M2" s="310"/>
      <c r="N2" s="310"/>
      <c r="O2" s="310"/>
      <c r="P2" s="310"/>
      <c r="Q2" s="310"/>
      <c r="R2" s="310"/>
      <c r="S2" s="310"/>
      <c r="T2" s="310"/>
    </row>
    <row r="3" spans="1:20" ht="21.75" customHeight="1" x14ac:dyDescent="0.3">
      <c r="A3" s="310" t="s">
        <v>370</v>
      </c>
      <c r="B3" s="310"/>
      <c r="C3" s="310"/>
      <c r="D3" s="310"/>
      <c r="E3" s="310"/>
      <c r="F3" s="310"/>
      <c r="G3" s="310"/>
      <c r="H3" s="310"/>
      <c r="I3" s="310"/>
      <c r="J3" s="310"/>
      <c r="K3" s="310"/>
      <c r="L3" s="310"/>
      <c r="M3" s="310"/>
      <c r="N3" s="310"/>
      <c r="O3" s="310"/>
      <c r="P3" s="310"/>
      <c r="Q3" s="310"/>
      <c r="R3" s="310"/>
      <c r="S3" s="310"/>
      <c r="T3" s="310"/>
    </row>
    <row r="4" spans="1:20" ht="21" thickBot="1" x14ac:dyDescent="0.35">
      <c r="A4" s="254"/>
      <c r="B4" s="254"/>
      <c r="C4" s="254"/>
      <c r="D4" s="254"/>
      <c r="E4" s="255"/>
      <c r="F4" s="254"/>
      <c r="G4" s="254"/>
      <c r="H4" s="254"/>
    </row>
    <row r="5" spans="1:20" ht="21" thickBot="1" x14ac:dyDescent="0.25">
      <c r="A5" s="313" t="s">
        <v>349</v>
      </c>
      <c r="B5" s="313"/>
      <c r="C5" s="315" t="s">
        <v>348</v>
      </c>
      <c r="D5" s="315"/>
      <c r="E5" s="317" t="s">
        <v>342</v>
      </c>
      <c r="F5" s="313" t="s">
        <v>5</v>
      </c>
      <c r="G5" s="315" t="s">
        <v>10</v>
      </c>
      <c r="H5" s="315" t="s">
        <v>353</v>
      </c>
      <c r="I5" s="330" t="s">
        <v>396</v>
      </c>
      <c r="J5" s="330"/>
      <c r="K5" s="330"/>
      <c r="L5" s="330" t="s">
        <v>397</v>
      </c>
      <c r="M5" s="330"/>
      <c r="N5" s="330"/>
      <c r="O5" s="330" t="s">
        <v>398</v>
      </c>
      <c r="P5" s="330"/>
      <c r="Q5" s="330"/>
      <c r="R5" s="330" t="s">
        <v>399</v>
      </c>
      <c r="S5" s="330"/>
      <c r="T5" s="330"/>
    </row>
    <row r="6" spans="1:20" ht="26.25" customHeight="1" thickBot="1" x14ac:dyDescent="0.25">
      <c r="A6" s="314"/>
      <c r="B6" s="314"/>
      <c r="C6" s="316"/>
      <c r="D6" s="316"/>
      <c r="E6" s="318"/>
      <c r="F6" s="314"/>
      <c r="G6" s="316"/>
      <c r="H6" s="316"/>
      <c r="I6" s="286" t="s">
        <v>342</v>
      </c>
      <c r="J6" s="286" t="s">
        <v>400</v>
      </c>
      <c r="K6" s="286" t="s">
        <v>401</v>
      </c>
      <c r="L6" s="286" t="s">
        <v>342</v>
      </c>
      <c r="M6" s="286" t="s">
        <v>400</v>
      </c>
      <c r="N6" s="286" t="s">
        <v>401</v>
      </c>
      <c r="O6" s="286" t="s">
        <v>342</v>
      </c>
      <c r="P6" s="286" t="s">
        <v>400</v>
      </c>
      <c r="Q6" s="286" t="s">
        <v>401</v>
      </c>
      <c r="R6" s="286" t="s">
        <v>342</v>
      </c>
      <c r="S6" s="286" t="s">
        <v>400</v>
      </c>
      <c r="T6" s="286" t="s">
        <v>401</v>
      </c>
    </row>
    <row r="7" spans="1:20" ht="63.75" customHeight="1" thickBot="1" x14ac:dyDescent="0.25">
      <c r="A7" s="241">
        <v>1</v>
      </c>
      <c r="B7" s="311" t="s">
        <v>355</v>
      </c>
      <c r="C7" s="271">
        <v>1</v>
      </c>
      <c r="D7" s="272" t="s">
        <v>357</v>
      </c>
      <c r="E7" s="273">
        <v>0.95</v>
      </c>
      <c r="F7" s="274" t="s">
        <v>350</v>
      </c>
      <c r="G7" s="275" t="s">
        <v>344</v>
      </c>
      <c r="H7" s="339" t="s">
        <v>374</v>
      </c>
      <c r="I7" s="340">
        <v>15</v>
      </c>
      <c r="J7" s="274">
        <v>0</v>
      </c>
      <c r="K7" s="331">
        <f t="shared" ref="K7" si="0">J7/I7*100%</f>
        <v>0</v>
      </c>
      <c r="L7" s="275">
        <v>40</v>
      </c>
      <c r="M7" s="275">
        <v>0</v>
      </c>
      <c r="N7" s="341">
        <f t="shared" ref="N7:N8" si="1">M7/L7*100%</f>
        <v>0</v>
      </c>
      <c r="O7" s="274">
        <v>60</v>
      </c>
      <c r="P7" s="274">
        <v>0</v>
      </c>
      <c r="Q7" s="331">
        <f>P7/O7*100%</f>
        <v>0</v>
      </c>
      <c r="R7" s="275">
        <v>95</v>
      </c>
      <c r="S7" s="274">
        <v>0</v>
      </c>
      <c r="T7" s="342">
        <f t="shared" ref="T7:T8" si="2">S7/R7*100%</f>
        <v>0</v>
      </c>
    </row>
    <row r="8" spans="1:20" ht="66.75" customHeight="1" thickBot="1" x14ac:dyDescent="0.25">
      <c r="A8" s="242"/>
      <c r="B8" s="312"/>
      <c r="C8" s="270">
        <v>2</v>
      </c>
      <c r="D8" s="261" t="s">
        <v>369</v>
      </c>
      <c r="E8" s="282">
        <v>6</v>
      </c>
      <c r="F8" s="262" t="s">
        <v>350</v>
      </c>
      <c r="G8" s="263" t="s">
        <v>368</v>
      </c>
      <c r="H8" s="332" t="s">
        <v>375</v>
      </c>
      <c r="I8" s="340"/>
      <c r="J8" s="274"/>
      <c r="K8" s="331"/>
      <c r="L8" s="275">
        <v>2</v>
      </c>
      <c r="M8" s="275">
        <v>0</v>
      </c>
      <c r="N8" s="341">
        <f t="shared" ref="N8:N11" si="3">M8/L8*100%</f>
        <v>0</v>
      </c>
      <c r="O8" s="274">
        <v>2</v>
      </c>
      <c r="P8" s="274">
        <v>0</v>
      </c>
      <c r="Q8" s="331">
        <f t="shared" ref="Q8:Q11" si="4">P8/O8*100%</f>
        <v>0</v>
      </c>
      <c r="R8" s="275">
        <v>2</v>
      </c>
      <c r="S8" s="274">
        <v>0</v>
      </c>
      <c r="T8" s="342">
        <f t="shared" ref="T8:T11" si="5">S8/R8*100%</f>
        <v>0</v>
      </c>
    </row>
    <row r="9" spans="1:20" ht="66.75" customHeight="1" thickBot="1" x14ac:dyDescent="0.25">
      <c r="A9" s="241">
        <v>2</v>
      </c>
      <c r="B9" s="322" t="s">
        <v>356</v>
      </c>
      <c r="C9" s="345">
        <v>1</v>
      </c>
      <c r="D9" s="346" t="s">
        <v>358</v>
      </c>
      <c r="E9" s="347">
        <v>1000</v>
      </c>
      <c r="F9" s="348" t="s">
        <v>395</v>
      </c>
      <c r="G9" s="349" t="s">
        <v>345</v>
      </c>
      <c r="H9" s="332" t="s">
        <v>376</v>
      </c>
      <c r="I9" s="340"/>
      <c r="J9" s="274"/>
      <c r="K9" s="331"/>
      <c r="L9" s="275"/>
      <c r="M9" s="275"/>
      <c r="N9" s="341"/>
      <c r="O9" s="274"/>
      <c r="P9" s="274"/>
      <c r="Q9" s="331"/>
      <c r="R9" s="275"/>
      <c r="S9" s="274"/>
      <c r="T9" s="342"/>
    </row>
    <row r="10" spans="1:20" ht="61.5" thickBot="1" x14ac:dyDescent="0.25">
      <c r="A10" s="260"/>
      <c r="B10" s="323"/>
      <c r="C10" s="270">
        <v>2</v>
      </c>
      <c r="D10" s="268" t="s">
        <v>359</v>
      </c>
      <c r="E10" s="267">
        <v>1200</v>
      </c>
      <c r="F10" s="262" t="s">
        <v>350</v>
      </c>
      <c r="G10" s="263" t="s">
        <v>345</v>
      </c>
      <c r="H10" s="332" t="s">
        <v>377</v>
      </c>
      <c r="I10" s="340">
        <v>300</v>
      </c>
      <c r="J10" s="274">
        <v>0</v>
      </c>
      <c r="K10" s="331">
        <f t="shared" ref="K8:K11" si="6">J10/I10*100%</f>
        <v>0</v>
      </c>
      <c r="L10" s="275">
        <v>300</v>
      </c>
      <c r="M10" s="275">
        <v>0</v>
      </c>
      <c r="N10" s="341">
        <f t="shared" si="3"/>
        <v>0</v>
      </c>
      <c r="O10" s="274">
        <v>300</v>
      </c>
      <c r="P10" s="274">
        <v>0</v>
      </c>
      <c r="Q10" s="331">
        <f t="shared" si="4"/>
        <v>0</v>
      </c>
      <c r="R10" s="275">
        <v>300</v>
      </c>
      <c r="S10" s="274">
        <v>0</v>
      </c>
      <c r="T10" s="342">
        <f t="shared" si="5"/>
        <v>0</v>
      </c>
    </row>
    <row r="11" spans="1:20" ht="90" customHeight="1" thickBot="1" x14ac:dyDescent="0.25">
      <c r="A11" s="258"/>
      <c r="B11" s="257"/>
      <c r="C11" s="270">
        <v>3</v>
      </c>
      <c r="D11" s="269" t="s">
        <v>347</v>
      </c>
      <c r="E11" s="267">
        <v>1200</v>
      </c>
      <c r="F11" s="262" t="s">
        <v>350</v>
      </c>
      <c r="G11" s="263" t="s">
        <v>346</v>
      </c>
      <c r="H11" s="333" t="s">
        <v>378</v>
      </c>
      <c r="I11" s="340">
        <v>300</v>
      </c>
      <c r="J11" s="274">
        <v>0</v>
      </c>
      <c r="K11" s="331">
        <f t="shared" si="6"/>
        <v>0</v>
      </c>
      <c r="L11" s="275">
        <v>300</v>
      </c>
      <c r="M11" s="275">
        <v>0</v>
      </c>
      <c r="N11" s="341">
        <f t="shared" si="3"/>
        <v>0</v>
      </c>
      <c r="O11" s="274">
        <v>300</v>
      </c>
      <c r="P11" s="274">
        <v>0</v>
      </c>
      <c r="Q11" s="331">
        <f t="shared" si="4"/>
        <v>0</v>
      </c>
      <c r="R11" s="275">
        <v>300</v>
      </c>
      <c r="S11" s="274">
        <v>0</v>
      </c>
      <c r="T11" s="342">
        <f t="shared" si="5"/>
        <v>0</v>
      </c>
    </row>
    <row r="12" spans="1:20" ht="46.5" customHeight="1" thickBot="1" x14ac:dyDescent="0.25">
      <c r="A12" s="258"/>
      <c r="B12" s="253"/>
      <c r="C12" s="270">
        <v>4</v>
      </c>
      <c r="D12" s="269" t="s">
        <v>360</v>
      </c>
      <c r="E12" s="267">
        <v>1</v>
      </c>
      <c r="F12" s="262" t="s">
        <v>350</v>
      </c>
      <c r="G12" s="263" t="s">
        <v>344</v>
      </c>
      <c r="H12" s="333" t="s">
        <v>379</v>
      </c>
      <c r="I12" s="340"/>
      <c r="J12" s="274"/>
      <c r="K12" s="331"/>
      <c r="L12" s="275"/>
      <c r="M12" s="275"/>
      <c r="N12" s="341"/>
      <c r="O12" s="274"/>
      <c r="P12" s="274"/>
      <c r="Q12" s="331"/>
      <c r="R12" s="275">
        <v>1</v>
      </c>
      <c r="S12" s="274">
        <v>0</v>
      </c>
      <c r="T12" s="342">
        <f t="shared" ref="T12:T20" si="7">S12/R12*100%</f>
        <v>0</v>
      </c>
    </row>
    <row r="13" spans="1:20" ht="42.75" customHeight="1" thickBot="1" x14ac:dyDescent="0.25">
      <c r="A13" s="258"/>
      <c r="B13" s="319"/>
      <c r="C13" s="270">
        <v>5</v>
      </c>
      <c r="D13" s="261" t="s">
        <v>361</v>
      </c>
      <c r="E13" s="267">
        <v>1</v>
      </c>
      <c r="F13" s="262" t="s">
        <v>350</v>
      </c>
      <c r="G13" s="263" t="s">
        <v>344</v>
      </c>
      <c r="H13" s="332" t="s">
        <v>380</v>
      </c>
      <c r="I13" s="340"/>
      <c r="J13" s="274"/>
      <c r="K13" s="331"/>
      <c r="L13" s="275"/>
      <c r="M13" s="275"/>
      <c r="N13" s="341"/>
      <c r="O13" s="274">
        <v>1</v>
      </c>
      <c r="P13" s="274">
        <v>0</v>
      </c>
      <c r="Q13" s="331">
        <f t="shared" ref="Q12:Q15" si="8">P13/O13*100%</f>
        <v>0</v>
      </c>
      <c r="R13" s="275"/>
      <c r="S13" s="274"/>
      <c r="T13" s="342"/>
    </row>
    <row r="14" spans="1:20" ht="63.75" customHeight="1" thickBot="1" x14ac:dyDescent="0.25">
      <c r="A14" s="258"/>
      <c r="B14" s="320"/>
      <c r="C14" s="270">
        <v>6</v>
      </c>
      <c r="D14" s="261" t="s">
        <v>362</v>
      </c>
      <c r="E14" s="267">
        <v>1200</v>
      </c>
      <c r="F14" s="262" t="s">
        <v>350</v>
      </c>
      <c r="G14" s="263" t="s">
        <v>345</v>
      </c>
      <c r="H14" s="332" t="s">
        <v>381</v>
      </c>
      <c r="I14" s="340">
        <v>300</v>
      </c>
      <c r="J14" s="274">
        <v>0</v>
      </c>
      <c r="K14" s="331">
        <f t="shared" ref="K12:K20" si="9">J14/I14*100%</f>
        <v>0</v>
      </c>
      <c r="L14" s="275">
        <v>300</v>
      </c>
      <c r="M14" s="275">
        <v>0</v>
      </c>
      <c r="N14" s="341">
        <f t="shared" ref="N12:N20" si="10">M14/L14*100%</f>
        <v>0</v>
      </c>
      <c r="O14" s="274">
        <v>300</v>
      </c>
      <c r="P14" s="274">
        <v>0</v>
      </c>
      <c r="Q14" s="331">
        <f t="shared" si="8"/>
        <v>0</v>
      </c>
      <c r="R14" s="275">
        <v>300</v>
      </c>
      <c r="S14" s="274">
        <v>0</v>
      </c>
      <c r="T14" s="342">
        <f t="shared" si="7"/>
        <v>0</v>
      </c>
    </row>
    <row r="15" spans="1:20" ht="64.5" customHeight="1" thickBot="1" x14ac:dyDescent="0.25">
      <c r="A15" s="258"/>
      <c r="B15" s="320"/>
      <c r="C15" s="270">
        <v>7</v>
      </c>
      <c r="D15" s="261" t="s">
        <v>371</v>
      </c>
      <c r="E15" s="267">
        <v>1200</v>
      </c>
      <c r="F15" s="262" t="s">
        <v>350</v>
      </c>
      <c r="G15" s="263" t="s">
        <v>345</v>
      </c>
      <c r="H15" s="332" t="s">
        <v>387</v>
      </c>
      <c r="I15" s="340"/>
      <c r="J15" s="274"/>
      <c r="K15" s="331"/>
      <c r="L15" s="275">
        <v>600</v>
      </c>
      <c r="M15" s="275">
        <v>0</v>
      </c>
      <c r="N15" s="341">
        <f t="shared" si="10"/>
        <v>0</v>
      </c>
      <c r="O15" s="274"/>
      <c r="P15" s="274"/>
      <c r="Q15" s="331"/>
      <c r="R15" s="275">
        <v>600</v>
      </c>
      <c r="S15" s="274">
        <v>0</v>
      </c>
      <c r="T15" s="342">
        <f t="shared" si="7"/>
        <v>0</v>
      </c>
    </row>
    <row r="16" spans="1:20" ht="66" customHeight="1" thickBot="1" x14ac:dyDescent="0.25">
      <c r="A16" s="258"/>
      <c r="B16" s="257"/>
      <c r="C16" s="345">
        <v>8</v>
      </c>
      <c r="D16" s="346" t="s">
        <v>363</v>
      </c>
      <c r="E16" s="350">
        <v>1000</v>
      </c>
      <c r="F16" s="348" t="s">
        <v>350</v>
      </c>
      <c r="G16" s="349" t="s">
        <v>345</v>
      </c>
      <c r="H16" s="332" t="s">
        <v>386</v>
      </c>
      <c r="I16" s="340"/>
      <c r="J16" s="274"/>
      <c r="K16" s="331"/>
      <c r="L16" s="275"/>
      <c r="M16" s="275"/>
      <c r="N16" s="341"/>
      <c r="O16" s="274"/>
      <c r="P16" s="274"/>
      <c r="Q16" s="331"/>
      <c r="R16" s="275"/>
      <c r="S16" s="274"/>
      <c r="T16" s="342"/>
    </row>
    <row r="17" spans="1:20" ht="71.25" customHeight="1" thickBot="1" x14ac:dyDescent="0.25">
      <c r="A17" s="258"/>
      <c r="B17" s="257"/>
      <c r="C17" s="270">
        <v>9</v>
      </c>
      <c r="D17" s="261" t="s">
        <v>364</v>
      </c>
      <c r="E17" s="267">
        <v>3000</v>
      </c>
      <c r="F17" s="262" t="s">
        <v>350</v>
      </c>
      <c r="G17" s="263" t="s">
        <v>343</v>
      </c>
      <c r="H17" s="332" t="s">
        <v>385</v>
      </c>
      <c r="I17" s="340"/>
      <c r="J17" s="274"/>
      <c r="K17" s="331"/>
      <c r="L17" s="275"/>
      <c r="M17" s="275"/>
      <c r="N17" s="341"/>
      <c r="O17" s="274">
        <v>3000</v>
      </c>
      <c r="P17" s="274">
        <v>0</v>
      </c>
      <c r="Q17" s="331">
        <f t="shared" ref="Q17:Q23" si="11">P17/O17*100%</f>
        <v>0</v>
      </c>
      <c r="R17" s="275"/>
      <c r="S17" s="274"/>
      <c r="T17" s="342"/>
    </row>
    <row r="18" spans="1:20" ht="65.25" customHeight="1" thickBot="1" x14ac:dyDescent="0.25">
      <c r="A18" s="259"/>
      <c r="B18" s="319"/>
      <c r="C18" s="270">
        <v>10</v>
      </c>
      <c r="D18" s="269" t="s">
        <v>365</v>
      </c>
      <c r="E18" s="267">
        <v>3000</v>
      </c>
      <c r="F18" s="262" t="s">
        <v>350</v>
      </c>
      <c r="G18" s="263" t="s">
        <v>366</v>
      </c>
      <c r="H18" s="333" t="s">
        <v>384</v>
      </c>
      <c r="I18" s="340"/>
      <c r="J18" s="274"/>
      <c r="K18" s="331"/>
      <c r="L18" s="275"/>
      <c r="M18" s="275"/>
      <c r="N18" s="341"/>
      <c r="O18" s="274">
        <v>3000</v>
      </c>
      <c r="P18" s="274">
        <v>0</v>
      </c>
      <c r="Q18" s="331">
        <f t="shared" si="11"/>
        <v>0</v>
      </c>
      <c r="R18" s="275"/>
      <c r="S18" s="274"/>
      <c r="T18" s="342"/>
    </row>
    <row r="19" spans="1:20" ht="91.5" customHeight="1" thickBot="1" x14ac:dyDescent="0.25">
      <c r="A19" s="259"/>
      <c r="B19" s="320"/>
      <c r="C19" s="270">
        <v>11</v>
      </c>
      <c r="D19" s="269" t="s">
        <v>372</v>
      </c>
      <c r="E19" s="267">
        <v>1</v>
      </c>
      <c r="F19" s="262" t="s">
        <v>350</v>
      </c>
      <c r="G19" s="263" t="s">
        <v>373</v>
      </c>
      <c r="H19" s="333" t="s">
        <v>383</v>
      </c>
      <c r="I19" s="340"/>
      <c r="J19" s="274"/>
      <c r="K19" s="331"/>
      <c r="L19" s="275"/>
      <c r="M19" s="275"/>
      <c r="N19" s="341"/>
      <c r="O19" s="274"/>
      <c r="P19" s="274"/>
      <c r="Q19" s="331"/>
      <c r="R19" s="275">
        <v>1</v>
      </c>
      <c r="S19" s="274">
        <v>0</v>
      </c>
      <c r="T19" s="342">
        <f t="shared" si="7"/>
        <v>0</v>
      </c>
    </row>
    <row r="20" spans="1:20" s="285" customFormat="1" ht="72.75" customHeight="1" thickBot="1" x14ac:dyDescent="0.25">
      <c r="A20" s="259"/>
      <c r="B20" s="320"/>
      <c r="C20" s="281">
        <v>12</v>
      </c>
      <c r="D20" s="280" t="s">
        <v>367</v>
      </c>
      <c r="E20" s="277">
        <v>1</v>
      </c>
      <c r="F20" s="278" t="s">
        <v>350</v>
      </c>
      <c r="G20" s="279" t="s">
        <v>368</v>
      </c>
      <c r="H20" s="334" t="s">
        <v>382</v>
      </c>
      <c r="I20" s="340"/>
      <c r="J20" s="274"/>
      <c r="K20" s="331"/>
      <c r="L20" s="275"/>
      <c r="M20" s="275"/>
      <c r="N20" s="341"/>
      <c r="O20" s="274">
        <v>1</v>
      </c>
      <c r="P20" s="274">
        <v>0</v>
      </c>
      <c r="Q20" s="331">
        <f t="shared" si="11"/>
        <v>0</v>
      </c>
      <c r="R20" s="275"/>
      <c r="S20" s="274"/>
      <c r="T20" s="342"/>
    </row>
    <row r="21" spans="1:20" s="285" customFormat="1" ht="48" customHeight="1" thickBot="1" x14ac:dyDescent="0.25">
      <c r="A21" s="259"/>
      <c r="B21" s="320"/>
      <c r="C21" s="325">
        <v>13</v>
      </c>
      <c r="D21" s="326" t="s">
        <v>388</v>
      </c>
      <c r="E21" s="327">
        <v>5000</v>
      </c>
      <c r="F21" s="328" t="s">
        <v>350</v>
      </c>
      <c r="G21" s="329" t="s">
        <v>389</v>
      </c>
      <c r="H21" s="335" t="s">
        <v>390</v>
      </c>
      <c r="I21" s="340">
        <v>1250</v>
      </c>
      <c r="J21" s="274">
        <v>0</v>
      </c>
      <c r="K21" s="331">
        <f t="shared" ref="K21:K23" si="12">J21/I21*100%</f>
        <v>0</v>
      </c>
      <c r="L21" s="275">
        <v>1250</v>
      </c>
      <c r="M21" s="275">
        <v>0</v>
      </c>
      <c r="N21" s="341">
        <f t="shared" ref="N21:N23" si="13">M21/L21*100%</f>
        <v>0</v>
      </c>
      <c r="O21" s="274">
        <v>1250</v>
      </c>
      <c r="P21" s="274">
        <v>0</v>
      </c>
      <c r="Q21" s="331">
        <f t="shared" si="11"/>
        <v>0</v>
      </c>
      <c r="R21" s="275">
        <v>1250</v>
      </c>
      <c r="S21" s="274">
        <v>0</v>
      </c>
      <c r="T21" s="342">
        <f t="shared" ref="T21:T23" si="14">S21/R21*100%</f>
        <v>0</v>
      </c>
    </row>
    <row r="22" spans="1:20" s="285" customFormat="1" ht="48" customHeight="1" thickBot="1" x14ac:dyDescent="0.25">
      <c r="A22" s="259"/>
      <c r="B22" s="320"/>
      <c r="C22" s="325">
        <v>14</v>
      </c>
      <c r="D22" s="326" t="s">
        <v>391</v>
      </c>
      <c r="E22" s="327">
        <v>1000</v>
      </c>
      <c r="F22" s="328" t="s">
        <v>350</v>
      </c>
      <c r="G22" s="329" t="s">
        <v>343</v>
      </c>
      <c r="H22" s="335" t="s">
        <v>392</v>
      </c>
      <c r="I22" s="340">
        <v>250</v>
      </c>
      <c r="J22" s="274">
        <v>0</v>
      </c>
      <c r="K22" s="331">
        <f t="shared" si="12"/>
        <v>0</v>
      </c>
      <c r="L22" s="275">
        <v>250</v>
      </c>
      <c r="M22" s="275">
        <v>0</v>
      </c>
      <c r="N22" s="341">
        <f t="shared" si="13"/>
        <v>0</v>
      </c>
      <c r="O22" s="274">
        <v>250</v>
      </c>
      <c r="P22" s="274">
        <v>0</v>
      </c>
      <c r="Q22" s="331">
        <f t="shared" si="11"/>
        <v>0</v>
      </c>
      <c r="R22" s="275">
        <v>250</v>
      </c>
      <c r="S22" s="274">
        <v>0</v>
      </c>
      <c r="T22" s="342">
        <f t="shared" si="14"/>
        <v>0</v>
      </c>
    </row>
    <row r="23" spans="1:20" ht="42" customHeight="1" thickBot="1" x14ac:dyDescent="0.25">
      <c r="A23" s="276"/>
      <c r="B23" s="321"/>
      <c r="C23" s="281">
        <v>15</v>
      </c>
      <c r="D23" s="280" t="s">
        <v>393</v>
      </c>
      <c r="E23" s="277">
        <v>5000</v>
      </c>
      <c r="F23" s="278" t="s">
        <v>350</v>
      </c>
      <c r="G23" s="279" t="s">
        <v>343</v>
      </c>
      <c r="H23" s="334" t="s">
        <v>394</v>
      </c>
      <c r="I23" s="340">
        <v>1250</v>
      </c>
      <c r="J23" s="274">
        <v>0</v>
      </c>
      <c r="K23" s="331">
        <f t="shared" si="12"/>
        <v>0</v>
      </c>
      <c r="L23" s="275">
        <v>1250</v>
      </c>
      <c r="M23" s="275">
        <v>0</v>
      </c>
      <c r="N23" s="341">
        <f t="shared" si="13"/>
        <v>0</v>
      </c>
      <c r="O23" s="274">
        <v>1250</v>
      </c>
      <c r="P23" s="274">
        <v>0</v>
      </c>
      <c r="Q23" s="331">
        <f t="shared" si="11"/>
        <v>0</v>
      </c>
      <c r="R23" s="275">
        <v>1250</v>
      </c>
      <c r="S23" s="274">
        <v>0</v>
      </c>
      <c r="T23" s="342">
        <f t="shared" si="14"/>
        <v>0</v>
      </c>
    </row>
    <row r="24" spans="1:20" s="251" customFormat="1" ht="28.5" thickBot="1" x14ac:dyDescent="0.45">
      <c r="A24" s="307" t="s">
        <v>352</v>
      </c>
      <c r="B24" s="308"/>
      <c r="C24" s="308"/>
      <c r="D24" s="309"/>
      <c r="E24" s="264"/>
      <c r="F24" s="265"/>
      <c r="G24" s="266"/>
      <c r="H24" s="336"/>
      <c r="I24" s="337"/>
      <c r="J24" s="338"/>
      <c r="K24" s="343">
        <f>SUM(K7:K23)</f>
        <v>0</v>
      </c>
      <c r="L24" s="338"/>
      <c r="M24" s="338"/>
      <c r="N24" s="343">
        <f>SUM(N7:N23)</f>
        <v>0</v>
      </c>
      <c r="O24" s="338"/>
      <c r="P24" s="338"/>
      <c r="Q24" s="343">
        <f>SUM(Q7:Q23)</f>
        <v>0</v>
      </c>
      <c r="R24" s="338"/>
      <c r="S24" s="338"/>
      <c r="T24" s="344">
        <f>SUM(T7:T23)</f>
        <v>0</v>
      </c>
    </row>
    <row r="25" spans="1:20" s="240" customFormat="1" ht="20.25" x14ac:dyDescent="0.2">
      <c r="A25" s="243"/>
      <c r="B25" s="244"/>
      <c r="C25" s="245"/>
      <c r="D25" s="246"/>
      <c r="E25" s="247"/>
      <c r="F25" s="248"/>
      <c r="G25" s="249"/>
      <c r="H25" s="250"/>
    </row>
    <row r="26" spans="1:20" s="240" customFormat="1" ht="20.25" x14ac:dyDescent="0.2">
      <c r="A26" s="243"/>
      <c r="B26" s="244"/>
      <c r="C26" s="245"/>
      <c r="D26" s="246"/>
      <c r="E26" s="247"/>
      <c r="F26" s="248"/>
      <c r="G26" s="249"/>
      <c r="H26" s="250"/>
    </row>
    <row r="27" spans="1:20" ht="20.25" x14ac:dyDescent="0.3">
      <c r="A27" s="254"/>
      <c r="B27" s="254" t="s">
        <v>402</v>
      </c>
      <c r="C27" s="351"/>
      <c r="D27" s="254" t="s">
        <v>403</v>
      </c>
      <c r="E27" s="255"/>
      <c r="F27" s="254"/>
      <c r="G27" s="254"/>
      <c r="H27" s="254"/>
    </row>
    <row r="28" spans="1:20" ht="20.25" customHeight="1" x14ac:dyDescent="0.3">
      <c r="A28" s="254"/>
      <c r="B28" s="254"/>
      <c r="C28" s="254"/>
      <c r="D28" s="239"/>
      <c r="E28" s="255"/>
      <c r="F28" s="254"/>
      <c r="G28" s="254"/>
      <c r="H28" s="287"/>
    </row>
    <row r="29" spans="1:20" ht="20.25" customHeight="1" x14ac:dyDescent="0.3">
      <c r="A29" s="254"/>
      <c r="B29" s="254"/>
      <c r="C29" s="254"/>
      <c r="D29" s="284"/>
      <c r="E29" s="284"/>
      <c r="F29" s="284"/>
      <c r="G29" s="284"/>
      <c r="H29" s="288"/>
    </row>
    <row r="30" spans="1:20" ht="20.25" x14ac:dyDescent="0.3">
      <c r="A30" s="254"/>
      <c r="B30" s="254"/>
      <c r="C30" s="254"/>
      <c r="D30" s="239"/>
      <c r="E30" s="255"/>
      <c r="F30" s="254"/>
      <c r="G30" s="254"/>
      <c r="H30" s="288"/>
    </row>
    <row r="31" spans="1:20" s="238" customFormat="1" ht="20.25" x14ac:dyDescent="0.3">
      <c r="A31" s="254"/>
      <c r="B31" s="254"/>
      <c r="C31" s="254"/>
      <c r="D31" s="239"/>
      <c r="E31" s="255"/>
      <c r="F31" s="254"/>
      <c r="G31" s="254"/>
      <c r="H31" s="288"/>
    </row>
    <row r="32" spans="1:20" ht="20.25" x14ac:dyDescent="0.3">
      <c r="A32" s="254"/>
      <c r="B32" s="254"/>
      <c r="C32" s="254"/>
      <c r="D32" s="239"/>
      <c r="E32" s="255"/>
      <c r="F32" s="254"/>
      <c r="G32" s="254"/>
      <c r="H32" s="288"/>
    </row>
    <row r="33" spans="1:8" ht="20.25" x14ac:dyDescent="0.3">
      <c r="A33" s="254"/>
      <c r="B33" s="254"/>
      <c r="C33" s="254"/>
      <c r="D33" s="239"/>
      <c r="E33" s="255"/>
      <c r="F33" s="254"/>
      <c r="G33" s="254"/>
      <c r="H33" s="288"/>
    </row>
    <row r="34" spans="1:8" ht="20.25" customHeight="1" x14ac:dyDescent="0.3">
      <c r="A34" s="254"/>
      <c r="B34" s="254"/>
      <c r="C34" s="254"/>
      <c r="D34" s="324"/>
      <c r="E34" s="324"/>
      <c r="F34" s="324"/>
      <c r="G34" s="254"/>
      <c r="H34" s="288"/>
    </row>
    <row r="35" spans="1:8" ht="20.25" x14ac:dyDescent="0.3">
      <c r="A35" s="254"/>
      <c r="B35" s="254"/>
      <c r="C35" s="254"/>
      <c r="D35" s="256"/>
      <c r="E35" s="255"/>
      <c r="F35" s="254"/>
      <c r="G35" s="254"/>
      <c r="H35" s="283"/>
    </row>
  </sheetData>
  <mergeCells count="19">
    <mergeCell ref="A1:T1"/>
    <mergeCell ref="A2:T2"/>
    <mergeCell ref="A3:T3"/>
    <mergeCell ref="D34:F34"/>
    <mergeCell ref="I5:K5"/>
    <mergeCell ref="L5:N5"/>
    <mergeCell ref="O5:Q5"/>
    <mergeCell ref="R5:T5"/>
    <mergeCell ref="A24:D24"/>
    <mergeCell ref="B7:B8"/>
    <mergeCell ref="A5:B6"/>
    <mergeCell ref="C5:D6"/>
    <mergeCell ref="E5:E6"/>
    <mergeCell ref="F5:F6"/>
    <mergeCell ref="G5:G6"/>
    <mergeCell ref="H5:H6"/>
    <mergeCell ref="B18:B23"/>
    <mergeCell ref="B9:B10"/>
    <mergeCell ref="B13:B15"/>
  </mergeCells>
  <pageMargins left="0.70866141732283472" right="0.70866141732283472" top="0.74803149606299213" bottom="0.74803149606299213" header="0.31496062992125984" footer="0.31496062992125984"/>
  <pageSetup paperSize="5" scale="65"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DEKAN FEBI</vt:lpstr>
      <vt:lpstr>TW-1 Perpustakaan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MyPC One PRO H5</cp:lastModifiedBy>
  <cp:lastPrinted>2022-04-12T02:45:23Z</cp:lastPrinted>
  <dcterms:created xsi:type="dcterms:W3CDTF">2020-01-08T22:08:49Z</dcterms:created>
  <dcterms:modified xsi:type="dcterms:W3CDTF">2025-03-20T01:58:06Z</dcterms:modified>
</cp:coreProperties>
</file>